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after new PC\Academic Data\Attendance Fine May 2023\Attendance jan to may\New folder\Attendance upt 30 Apr 2024\Final Attendance May 24 after condonation\"/>
    </mc:Choice>
  </mc:AlternateContent>
  <xr:revisionPtr revIDLastSave="0" documentId="13_ncr:1_{B7D3BC26-8372-42B7-B98A-A4B471D21B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ttendance 4th yr" sheetId="1" r:id="rId1"/>
  </sheets>
  <definedNames>
    <definedName name="OLE_LINK1" localSheetId="0">'attendance 4th yr'!$J$8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77" i="1"/>
  <c r="G72" i="1"/>
  <c r="G69" i="1"/>
  <c r="H69" i="1" s="1"/>
  <c r="G64" i="1"/>
  <c r="H64" i="1" s="1"/>
  <c r="G63" i="1"/>
  <c r="H63" i="1" s="1"/>
  <c r="G60" i="1"/>
  <c r="P60" i="1" s="1"/>
  <c r="Q60" i="1" s="1"/>
  <c r="G58" i="1"/>
  <c r="H58" i="1" s="1"/>
  <c r="G42" i="1"/>
  <c r="H42" i="1" s="1"/>
  <c r="G40" i="1"/>
  <c r="P40" i="1"/>
  <c r="Q40" i="1" s="1"/>
  <c r="G30" i="1"/>
  <c r="P30" i="1" s="1"/>
  <c r="Q30" i="1" s="1"/>
  <c r="G29" i="1"/>
  <c r="P29" i="1" s="1"/>
  <c r="Q29" i="1" s="1"/>
  <c r="G28" i="1"/>
  <c r="P28" i="1" s="1"/>
  <c r="Q28" i="1" s="1"/>
  <c r="G27" i="1"/>
  <c r="P27" i="1" s="1"/>
  <c r="Q27" i="1" s="1"/>
  <c r="G26" i="1"/>
  <c r="P26" i="1" s="1"/>
  <c r="Q26" i="1" s="1"/>
  <c r="G20" i="1"/>
  <c r="H20" i="1" s="1"/>
  <c r="G18" i="1"/>
  <c r="H18" i="1" s="1"/>
  <c r="G17" i="1"/>
  <c r="P17" i="1" s="1"/>
  <c r="Q17" i="1" s="1"/>
  <c r="G16" i="1"/>
  <c r="G13" i="1"/>
  <c r="G6" i="1"/>
  <c r="P6" i="1" s="1"/>
  <c r="Q6" i="1" s="1"/>
  <c r="J72" i="1"/>
  <c r="K72" i="1" s="1"/>
  <c r="J64" i="1"/>
  <c r="J60" i="1"/>
  <c r="J58" i="1"/>
  <c r="J42" i="1"/>
  <c r="J40" i="1"/>
  <c r="J27" i="1"/>
  <c r="K27" i="1" s="1"/>
  <c r="J20" i="1"/>
  <c r="P20" i="1" s="1"/>
  <c r="Q20" i="1" s="1"/>
  <c r="J18" i="1"/>
  <c r="K18" i="1" s="1"/>
  <c r="J16" i="1"/>
  <c r="K16" i="1" s="1"/>
  <c r="J77" i="1"/>
  <c r="K77" i="1" s="1"/>
  <c r="J69" i="1"/>
  <c r="K69" i="1" s="1"/>
  <c r="J43" i="1"/>
  <c r="J41" i="1"/>
  <c r="J28" i="1"/>
  <c r="J13" i="1"/>
  <c r="K13" i="1" s="1"/>
  <c r="J9" i="1"/>
  <c r="P78" i="1"/>
  <c r="Q78" i="1" s="1"/>
  <c r="O78" i="1"/>
  <c r="O77" i="1"/>
  <c r="P76" i="1"/>
  <c r="O76" i="1"/>
  <c r="P75" i="1"/>
  <c r="O75" i="1"/>
  <c r="P74" i="1"/>
  <c r="O74" i="1"/>
  <c r="P73" i="1"/>
  <c r="Q73" i="1" s="1"/>
  <c r="O73" i="1"/>
  <c r="O72" i="1"/>
  <c r="P71" i="1"/>
  <c r="Q71" i="1" s="1"/>
  <c r="O71" i="1"/>
  <c r="P70" i="1"/>
  <c r="Q70" i="1" s="1"/>
  <c r="O70" i="1"/>
  <c r="O69" i="1"/>
  <c r="P68" i="1"/>
  <c r="O68" i="1"/>
  <c r="Q68" i="1" s="1"/>
  <c r="P67" i="1"/>
  <c r="O67" i="1"/>
  <c r="P66" i="1"/>
  <c r="O66" i="1"/>
  <c r="Q66" i="1" s="1"/>
  <c r="P65" i="1"/>
  <c r="O65" i="1"/>
  <c r="P64" i="1"/>
  <c r="O64" i="1"/>
  <c r="P63" i="1"/>
  <c r="O63" i="1"/>
  <c r="P62" i="1"/>
  <c r="Q62" i="1" s="1"/>
  <c r="O62" i="1"/>
  <c r="P61" i="1"/>
  <c r="Q61" i="1" s="1"/>
  <c r="O61" i="1"/>
  <c r="O60" i="1"/>
  <c r="P59" i="1"/>
  <c r="Q59" i="1" s="1"/>
  <c r="O59" i="1"/>
  <c r="O58" i="1"/>
  <c r="P57" i="1"/>
  <c r="Q57" i="1" s="1"/>
  <c r="O57" i="1"/>
  <c r="P56" i="1"/>
  <c r="O56" i="1"/>
  <c r="P55" i="1"/>
  <c r="O55" i="1"/>
  <c r="P54" i="1"/>
  <c r="O54" i="1"/>
  <c r="P53" i="1"/>
  <c r="Q53" i="1" s="1"/>
  <c r="O53" i="1"/>
  <c r="P52" i="1"/>
  <c r="Q52" i="1" s="1"/>
  <c r="O52" i="1"/>
  <c r="P51" i="1"/>
  <c r="Q51" i="1" s="1"/>
  <c r="O51" i="1"/>
  <c r="P50" i="1"/>
  <c r="O50" i="1"/>
  <c r="P49" i="1"/>
  <c r="Q49" i="1" s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Q42" i="1" s="1"/>
  <c r="O42" i="1"/>
  <c r="P41" i="1"/>
  <c r="Q41" i="1" s="1"/>
  <c r="O41" i="1"/>
  <c r="O40" i="1"/>
  <c r="P39" i="1"/>
  <c r="Q39" i="1" s="1"/>
  <c r="O39" i="1"/>
  <c r="P38" i="1"/>
  <c r="O38" i="1"/>
  <c r="P37" i="1"/>
  <c r="O37" i="1"/>
  <c r="P36" i="1"/>
  <c r="O36" i="1"/>
  <c r="P35" i="1"/>
  <c r="O35" i="1"/>
  <c r="P34" i="1"/>
  <c r="O34" i="1"/>
  <c r="P33" i="1"/>
  <c r="Q33" i="1" s="1"/>
  <c r="O33" i="1"/>
  <c r="P32" i="1"/>
  <c r="Q32" i="1" s="1"/>
  <c r="O32" i="1"/>
  <c r="P31" i="1"/>
  <c r="Q31" i="1" s="1"/>
  <c r="O31" i="1"/>
  <c r="O30" i="1"/>
  <c r="O29" i="1"/>
  <c r="O28" i="1"/>
  <c r="O27" i="1"/>
  <c r="O26" i="1"/>
  <c r="P25" i="1"/>
  <c r="O25" i="1"/>
  <c r="P24" i="1"/>
  <c r="O24" i="1"/>
  <c r="P23" i="1"/>
  <c r="O23" i="1"/>
  <c r="P22" i="1"/>
  <c r="O22" i="1"/>
  <c r="P21" i="1"/>
  <c r="Q21" i="1" s="1"/>
  <c r="O21" i="1"/>
  <c r="O20" i="1"/>
  <c r="P19" i="1"/>
  <c r="O19" i="1"/>
  <c r="O18" i="1"/>
  <c r="O17" i="1"/>
  <c r="O16" i="1"/>
  <c r="P15" i="1"/>
  <c r="O15" i="1"/>
  <c r="P14" i="1"/>
  <c r="O14" i="1"/>
  <c r="P13" i="1"/>
  <c r="O13" i="1"/>
  <c r="P12" i="1"/>
  <c r="O12" i="1"/>
  <c r="P11" i="1"/>
  <c r="O11" i="1"/>
  <c r="P10" i="1"/>
  <c r="Q10" i="1" s="1"/>
  <c r="O10" i="1"/>
  <c r="P9" i="1"/>
  <c r="Q9" i="1" s="1"/>
  <c r="O9" i="1"/>
  <c r="P8" i="1"/>
  <c r="O8" i="1"/>
  <c r="P7" i="1"/>
  <c r="Q7" i="1" s="1"/>
  <c r="O7" i="1"/>
  <c r="O6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78" i="1"/>
  <c r="K76" i="1"/>
  <c r="K75" i="1"/>
  <c r="K74" i="1"/>
  <c r="K73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7" i="1"/>
  <c r="K15" i="1"/>
  <c r="K14" i="1"/>
  <c r="K12" i="1"/>
  <c r="K11" i="1"/>
  <c r="K10" i="1"/>
  <c r="K9" i="1"/>
  <c r="K8" i="1"/>
  <c r="K7" i="1"/>
  <c r="K6" i="1"/>
  <c r="H78" i="1"/>
  <c r="H77" i="1"/>
  <c r="H76" i="1"/>
  <c r="H75" i="1"/>
  <c r="H74" i="1"/>
  <c r="H73" i="1"/>
  <c r="H72" i="1"/>
  <c r="H71" i="1"/>
  <c r="H70" i="1"/>
  <c r="H68" i="1"/>
  <c r="H67" i="1"/>
  <c r="H66" i="1"/>
  <c r="H65" i="1"/>
  <c r="H62" i="1"/>
  <c r="H61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39" i="1"/>
  <c r="H38" i="1"/>
  <c r="H37" i="1"/>
  <c r="H36" i="1"/>
  <c r="H35" i="1"/>
  <c r="H34" i="1"/>
  <c r="H33" i="1"/>
  <c r="H32" i="1"/>
  <c r="H31" i="1"/>
  <c r="H29" i="1"/>
  <c r="H27" i="1"/>
  <c r="H26" i="1"/>
  <c r="H25" i="1"/>
  <c r="H24" i="1"/>
  <c r="H23" i="1"/>
  <c r="H22" i="1"/>
  <c r="H21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Q22" i="1" l="1"/>
  <c r="Q44" i="1"/>
  <c r="Q34" i="1"/>
  <c r="Q54" i="1"/>
  <c r="Q23" i="1"/>
  <c r="Q45" i="1"/>
  <c r="Q65" i="1"/>
  <c r="Q75" i="1"/>
  <c r="Q35" i="1"/>
  <c r="Q55" i="1"/>
  <c r="H60" i="1"/>
  <c r="Q14" i="1"/>
  <c r="Q24" i="1"/>
  <c r="Q46" i="1"/>
  <c r="Q76" i="1"/>
  <c r="Q36" i="1"/>
  <c r="Q56" i="1"/>
  <c r="Q15" i="1"/>
  <c r="Q25" i="1"/>
  <c r="Q47" i="1"/>
  <c r="Q67" i="1"/>
  <c r="P77" i="1"/>
  <c r="Q77" i="1" s="1"/>
  <c r="P72" i="1"/>
  <c r="Q37" i="1"/>
  <c r="Q48" i="1"/>
  <c r="Q38" i="1"/>
  <c r="P16" i="1"/>
  <c r="Q16" i="1" s="1"/>
  <c r="Q11" i="1"/>
  <c r="Q74" i="1"/>
  <c r="Q43" i="1"/>
  <c r="Q12" i="1"/>
  <c r="Q64" i="1"/>
  <c r="Q13" i="1"/>
  <c r="P18" i="1"/>
  <c r="Q18" i="1" s="1"/>
  <c r="Q8" i="1"/>
  <c r="Q50" i="1"/>
  <c r="Q19" i="1"/>
  <c r="Q63" i="1"/>
  <c r="Q72" i="1"/>
  <c r="P69" i="1"/>
  <c r="Q69" i="1" s="1"/>
  <c r="P58" i="1"/>
  <c r="Q58" i="1" s="1"/>
  <c r="H40" i="1"/>
  <c r="H30" i="1"/>
  <c r="H28" i="1"/>
</calcChain>
</file>

<file path=xl/sharedStrings.xml><?xml version="1.0" encoding="utf-8"?>
<sst xmlns="http://schemas.openxmlformats.org/spreadsheetml/2006/main" count="119" uniqueCount="103">
  <si>
    <t>Student Name</t>
  </si>
  <si>
    <t>Paper I</t>
  </si>
  <si>
    <t>Paper II</t>
  </si>
  <si>
    <t>Paper III</t>
  </si>
  <si>
    <t>Paper IV</t>
  </si>
  <si>
    <t>Paper V</t>
  </si>
  <si>
    <t>Del</t>
  </si>
  <si>
    <t>Attd</t>
  </si>
  <si>
    <t>Sakshi Narwal</t>
  </si>
  <si>
    <t>Tanvir Sekhon</t>
  </si>
  <si>
    <t xml:space="preserve">Akshiti Chauhan </t>
  </si>
  <si>
    <t>Urvi Bansal</t>
  </si>
  <si>
    <t>Suraj Sharma</t>
  </si>
  <si>
    <t>Ajit Shankar Ranadive</t>
  </si>
  <si>
    <t>Pratyaksha Roy</t>
  </si>
  <si>
    <t>Komal</t>
  </si>
  <si>
    <t>Anubhav Singh</t>
  </si>
  <si>
    <t>Tanvi Mishra</t>
  </si>
  <si>
    <t>Ranjul Malik</t>
  </si>
  <si>
    <t>Ishika Kanyal</t>
  </si>
  <si>
    <t>Pratiksha</t>
  </si>
  <si>
    <t>Rebecca Kanwar</t>
  </si>
  <si>
    <t>Yoshita Dahiya</t>
  </si>
  <si>
    <t>Malika Bhola</t>
  </si>
  <si>
    <t>Priyanka</t>
  </si>
  <si>
    <t>Nayeisha Puri</t>
  </si>
  <si>
    <t>Pushpam</t>
  </si>
  <si>
    <t>Neelam</t>
  </si>
  <si>
    <t>Sukeshi Bharti</t>
  </si>
  <si>
    <t>Tirtha A</t>
  </si>
  <si>
    <t>Karan Singh Gaira</t>
  </si>
  <si>
    <t>Akarsh Sachan</t>
  </si>
  <si>
    <t>Sansita Jain</t>
  </si>
  <si>
    <t>Akshat Mishra</t>
  </si>
  <si>
    <t xml:space="preserve">Chirag Pant </t>
  </si>
  <si>
    <t>Hanuman Singh Bishnoi</t>
  </si>
  <si>
    <t>Deepanshu Singh</t>
  </si>
  <si>
    <t>Kumari Kanchan</t>
  </si>
  <si>
    <t>Jatinder Singh Kaliraman</t>
  </si>
  <si>
    <t>Manvi Panwar</t>
  </si>
  <si>
    <t>Mrityunjai Rai</t>
  </si>
  <si>
    <t>Chaitanya Prashant Kandpal</t>
  </si>
  <si>
    <t>Sanjeev Kumar</t>
  </si>
  <si>
    <t>Priya Kumari</t>
  </si>
  <si>
    <t>Harmanpreet Kaur</t>
  </si>
  <si>
    <t>Kavita Sharma</t>
  </si>
  <si>
    <t>Gautam Prakash</t>
  </si>
  <si>
    <t>Arshnoor Singh Sandhu</t>
  </si>
  <si>
    <t>Kalpana Poonia</t>
  </si>
  <si>
    <t>Yogita Ahlawat</t>
  </si>
  <si>
    <t>Kriti Bajpai</t>
  </si>
  <si>
    <t>Jaskaran Singh</t>
  </si>
  <si>
    <t>Leezer Kaur</t>
  </si>
  <si>
    <t>Deepika Jethi</t>
  </si>
  <si>
    <t>Yastika Chauhan</t>
  </si>
  <si>
    <t>Anjali Yadav</t>
  </si>
  <si>
    <t>Avinash Dubey</t>
  </si>
  <si>
    <t>Siddhi Porwal</t>
  </si>
  <si>
    <t>Rubi Chauhan</t>
  </si>
  <si>
    <t>Kiran</t>
  </si>
  <si>
    <t xml:space="preserve">Siriparapu Manjusha </t>
  </si>
  <si>
    <t>Vemuru Sai Keerti</t>
  </si>
  <si>
    <t xml:space="preserve">Puneet Sharma </t>
  </si>
  <si>
    <t>Harsh</t>
  </si>
  <si>
    <t>Kritika</t>
  </si>
  <si>
    <t>Bhavika Mehta</t>
  </si>
  <si>
    <t>Kanishka Chopra</t>
  </si>
  <si>
    <t>Tanvi Garg</t>
  </si>
  <si>
    <t>Lakshita Mehta</t>
  </si>
  <si>
    <t>Sonakshi Singla</t>
  </si>
  <si>
    <t>Ashwariya Patney</t>
  </si>
  <si>
    <t>Rossel Aggarwal</t>
  </si>
  <si>
    <t>Gurminder Kaur</t>
  </si>
  <si>
    <t>Advitiya Malhotra</t>
  </si>
  <si>
    <t>Vidhi Goyal</t>
  </si>
  <si>
    <t>Chehak Goyal</t>
  </si>
  <si>
    <t>Chandani Mahesh Kumar</t>
  </si>
  <si>
    <t>Jaismeen Kaur</t>
  </si>
  <si>
    <t>Vanshika Arora</t>
  </si>
  <si>
    <t>Vani</t>
  </si>
  <si>
    <t xml:space="preserve">Total </t>
  </si>
  <si>
    <t>%age</t>
  </si>
  <si>
    <t>Principal</t>
  </si>
  <si>
    <t xml:space="preserve">Paper III </t>
  </si>
  <si>
    <t>Dr Amrita Rathi</t>
  </si>
  <si>
    <t>Army Institute of Law</t>
  </si>
  <si>
    <t>Moot Court</t>
  </si>
  <si>
    <t xml:space="preserve"> </t>
  </si>
  <si>
    <t>B.A LL.B 4th Year (8th Sem)</t>
  </si>
  <si>
    <t>Drafting, Pleading &amp; Conve</t>
  </si>
  <si>
    <t>Professional Ethics</t>
  </si>
  <si>
    <t>Dr Kulpreet Kaur &amp; Ms Shivanshi Thakur</t>
  </si>
  <si>
    <t>Cr.P.C</t>
  </si>
  <si>
    <t>Dr Bajirao A Rajwade</t>
  </si>
  <si>
    <t>Ms Upagya</t>
  </si>
  <si>
    <t>Insurance Law</t>
  </si>
  <si>
    <t>Ms Gurleen</t>
  </si>
  <si>
    <t>Law on Education</t>
  </si>
  <si>
    <t>Dr Harpreet Kaur</t>
  </si>
  <si>
    <t>Roll No</t>
  </si>
  <si>
    <t>FMR</t>
  </si>
  <si>
    <t>Upto Apr 2024</t>
  </si>
  <si>
    <t>Chetan Kumar Pandey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</si>
</sst>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"/>
  <sheetViews>
    <sheetView tabSelected="1" topLeftCell="A74" zoomScale="115" zoomScaleNormal="115" workbookViewId="0">
      <selection sqref="A1:Q89"/>
    </sheetView>
  </sheetViews>
  <sheetFormatPr defaultRowHeight="15" x14ac:dyDescent="0.25"/>
  <cols>
    <col min="1" max="1" width="9.28515625" customWidth="1"/>
    <col min="2" max="2" width="33.140625" customWidth="1"/>
    <col min="3" max="4" width="5.7109375" customWidth="1"/>
    <col min="5" max="5" width="7.140625" customWidth="1"/>
    <col min="6" max="6" width="5.42578125" customWidth="1"/>
    <col min="7" max="7" width="5.7109375" customWidth="1"/>
    <col min="8" max="8" width="8.42578125" customWidth="1"/>
    <col min="9" max="10" width="5.7109375" customWidth="1"/>
    <col min="11" max="11" width="7.140625" customWidth="1"/>
    <col min="12" max="13" width="5.7109375" customWidth="1"/>
    <col min="14" max="14" width="8.85546875" customWidth="1"/>
    <col min="15" max="15" width="7.28515625" customWidth="1"/>
    <col min="16" max="16" width="5.85546875" customWidth="1"/>
    <col min="17" max="17" width="7.140625" customWidth="1"/>
    <col min="19" max="19" width="7.7109375" customWidth="1"/>
  </cols>
  <sheetData>
    <row r="1" spans="1:19" ht="15.75" x14ac:dyDescent="0.25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9" ht="15.75" x14ac:dyDescent="0.25">
      <c r="A2" s="4"/>
      <c r="B2" s="4" t="s">
        <v>88</v>
      </c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101</v>
      </c>
      <c r="N2" s="4"/>
      <c r="O2" s="4"/>
      <c r="P2" s="4"/>
      <c r="Q2" s="4"/>
    </row>
    <row r="3" spans="1:19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ht="15.75" x14ac:dyDescent="0.25">
      <c r="A4" s="11" t="s">
        <v>99</v>
      </c>
      <c r="B4" s="3" t="s">
        <v>0</v>
      </c>
      <c r="C4" s="15" t="s">
        <v>1</v>
      </c>
      <c r="D4" s="15"/>
      <c r="E4" s="15"/>
      <c r="F4" s="15" t="s">
        <v>2</v>
      </c>
      <c r="G4" s="15"/>
      <c r="H4" s="15"/>
      <c r="I4" s="15" t="s">
        <v>3</v>
      </c>
      <c r="J4" s="15"/>
      <c r="K4" s="15"/>
      <c r="L4" s="15" t="s">
        <v>5</v>
      </c>
      <c r="M4" s="15"/>
      <c r="N4" s="15"/>
      <c r="O4" s="15" t="s">
        <v>80</v>
      </c>
      <c r="P4" s="15"/>
      <c r="Q4" s="15"/>
    </row>
    <row r="5" spans="1:19" ht="15.75" x14ac:dyDescent="0.25">
      <c r="A5" s="3"/>
      <c r="B5" s="3"/>
      <c r="C5" s="3" t="s">
        <v>6</v>
      </c>
      <c r="D5" s="3" t="s">
        <v>7</v>
      </c>
      <c r="E5" s="3" t="s">
        <v>81</v>
      </c>
      <c r="F5" s="3" t="s">
        <v>6</v>
      </c>
      <c r="G5" s="3" t="s">
        <v>7</v>
      </c>
      <c r="H5" s="3" t="s">
        <v>81</v>
      </c>
      <c r="I5" s="3" t="s">
        <v>6</v>
      </c>
      <c r="J5" s="3" t="s">
        <v>7</v>
      </c>
      <c r="K5" s="3" t="s">
        <v>81</v>
      </c>
      <c r="L5" s="3" t="s">
        <v>6</v>
      </c>
      <c r="M5" s="3" t="s">
        <v>7</v>
      </c>
      <c r="N5" s="3" t="s">
        <v>81</v>
      </c>
      <c r="O5" s="3" t="s">
        <v>6</v>
      </c>
      <c r="P5" s="3" t="s">
        <v>7</v>
      </c>
      <c r="Q5" s="3" t="s">
        <v>81</v>
      </c>
    </row>
    <row r="6" spans="1:19" ht="15.75" x14ac:dyDescent="0.25">
      <c r="A6" s="2">
        <v>2001</v>
      </c>
      <c r="B6" s="1" t="s">
        <v>8</v>
      </c>
      <c r="C6" s="8">
        <v>42</v>
      </c>
      <c r="D6" s="8">
        <v>34</v>
      </c>
      <c r="E6" s="9">
        <f>D6/C6*100</f>
        <v>80.952380952380949</v>
      </c>
      <c r="F6" s="8">
        <v>43</v>
      </c>
      <c r="G6" s="8">
        <f>18+16</f>
        <v>34</v>
      </c>
      <c r="H6" s="9">
        <f>G6/F6*100</f>
        <v>79.069767441860463</v>
      </c>
      <c r="I6" s="10">
        <v>36</v>
      </c>
      <c r="J6" s="8">
        <v>28</v>
      </c>
      <c r="K6" s="9">
        <f>J6/I6*100</f>
        <v>77.777777777777786</v>
      </c>
      <c r="L6" s="9">
        <v>42</v>
      </c>
      <c r="M6" s="9">
        <v>32</v>
      </c>
      <c r="N6" s="9">
        <f>M6/L6*100</f>
        <v>76.19047619047619</v>
      </c>
      <c r="O6" s="9">
        <f>C6+F6+I6+L6</f>
        <v>163</v>
      </c>
      <c r="P6" s="9">
        <f>D6+G6+J6+M6</f>
        <v>128</v>
      </c>
      <c r="Q6" s="9">
        <f>P6/O6*100</f>
        <v>78.527607361963192</v>
      </c>
      <c r="R6" s="7"/>
      <c r="S6" s="7"/>
    </row>
    <row r="7" spans="1:19" ht="15.75" x14ac:dyDescent="0.25">
      <c r="A7" s="2">
        <v>2002</v>
      </c>
      <c r="B7" s="1" t="s">
        <v>9</v>
      </c>
      <c r="C7" s="8">
        <v>42</v>
      </c>
      <c r="D7" s="8">
        <v>39</v>
      </c>
      <c r="E7" s="9">
        <f t="shared" ref="E7:E70" si="0">D7/C7*100</f>
        <v>92.857142857142861</v>
      </c>
      <c r="F7" s="8">
        <v>43</v>
      </c>
      <c r="G7" s="8">
        <v>34</v>
      </c>
      <c r="H7" s="9">
        <f t="shared" ref="H7:H70" si="1">G7/F7*100</f>
        <v>79.069767441860463</v>
      </c>
      <c r="I7" s="10">
        <v>36</v>
      </c>
      <c r="J7" s="8">
        <v>32</v>
      </c>
      <c r="K7" s="9">
        <f t="shared" ref="K7:K70" si="2">J7/I7*100</f>
        <v>88.888888888888886</v>
      </c>
      <c r="L7" s="9">
        <v>41</v>
      </c>
      <c r="M7" s="9">
        <v>36</v>
      </c>
      <c r="N7" s="9">
        <f t="shared" ref="N7:N70" si="3">M7/L7*100</f>
        <v>87.804878048780495</v>
      </c>
      <c r="O7" s="9">
        <f>C7+F7+I7+L7</f>
        <v>162</v>
      </c>
      <c r="P7" s="9">
        <f>D7+G7+J7+M7</f>
        <v>141</v>
      </c>
      <c r="Q7" s="9">
        <f t="shared" ref="Q7:Q70" si="4">P7/O7*100</f>
        <v>87.037037037037038</v>
      </c>
    </row>
    <row r="8" spans="1:19" ht="15.75" x14ac:dyDescent="0.25">
      <c r="A8" s="2">
        <v>2004</v>
      </c>
      <c r="B8" s="1" t="s">
        <v>10</v>
      </c>
      <c r="C8" s="8">
        <v>42</v>
      </c>
      <c r="D8" s="8">
        <v>30</v>
      </c>
      <c r="E8" s="9">
        <f t="shared" si="0"/>
        <v>71.428571428571431</v>
      </c>
      <c r="F8" s="8">
        <v>43</v>
      </c>
      <c r="G8" s="8">
        <v>29</v>
      </c>
      <c r="H8" s="9">
        <f t="shared" si="1"/>
        <v>67.441860465116278</v>
      </c>
      <c r="I8" s="10">
        <v>36</v>
      </c>
      <c r="J8" s="8">
        <v>27</v>
      </c>
      <c r="K8" s="9">
        <f t="shared" si="2"/>
        <v>75</v>
      </c>
      <c r="L8" s="9">
        <v>41</v>
      </c>
      <c r="M8" s="9">
        <v>30</v>
      </c>
      <c r="N8" s="9">
        <f t="shared" si="3"/>
        <v>73.170731707317074</v>
      </c>
      <c r="O8" s="9">
        <f>C8+F8+I8+L8</f>
        <v>162</v>
      </c>
      <c r="P8" s="9">
        <f>D8+G8+J8+M8</f>
        <v>116</v>
      </c>
      <c r="Q8" s="9">
        <f t="shared" si="4"/>
        <v>71.604938271604937</v>
      </c>
      <c r="R8" s="7"/>
      <c r="S8" s="7"/>
    </row>
    <row r="9" spans="1:19" ht="15.75" x14ac:dyDescent="0.25">
      <c r="A9" s="2">
        <v>2005</v>
      </c>
      <c r="B9" s="1" t="s">
        <v>11</v>
      </c>
      <c r="C9" s="8">
        <v>42</v>
      </c>
      <c r="D9" s="8">
        <v>40</v>
      </c>
      <c r="E9" s="9">
        <f t="shared" si="0"/>
        <v>95.238095238095227</v>
      </c>
      <c r="F9" s="8">
        <v>43</v>
      </c>
      <c r="G9" s="8">
        <v>40</v>
      </c>
      <c r="H9" s="9">
        <f t="shared" si="1"/>
        <v>93.023255813953483</v>
      </c>
      <c r="I9" s="10">
        <v>36</v>
      </c>
      <c r="J9" s="8">
        <f>17+14</f>
        <v>31</v>
      </c>
      <c r="K9" s="9">
        <f t="shared" si="2"/>
        <v>86.111111111111114</v>
      </c>
      <c r="L9" s="9">
        <v>42</v>
      </c>
      <c r="M9" s="9">
        <v>38</v>
      </c>
      <c r="N9" s="9">
        <f t="shared" si="3"/>
        <v>90.476190476190482</v>
      </c>
      <c r="O9" s="9">
        <f>C9+F9+I9+L9</f>
        <v>163</v>
      </c>
      <c r="P9" s="9">
        <f>D9+G9+J9+M9</f>
        <v>149</v>
      </c>
      <c r="Q9" s="9">
        <f t="shared" si="4"/>
        <v>91.411042944785279</v>
      </c>
    </row>
    <row r="10" spans="1:19" ht="15.75" x14ac:dyDescent="0.25">
      <c r="A10" s="2">
        <v>2006</v>
      </c>
      <c r="B10" s="1" t="s">
        <v>12</v>
      </c>
      <c r="C10" s="8">
        <v>42</v>
      </c>
      <c r="D10" s="8">
        <v>36</v>
      </c>
      <c r="E10" s="9">
        <f t="shared" si="0"/>
        <v>85.714285714285708</v>
      </c>
      <c r="F10" s="8">
        <v>43</v>
      </c>
      <c r="G10" s="8">
        <v>37</v>
      </c>
      <c r="H10" s="9">
        <f t="shared" si="1"/>
        <v>86.04651162790698</v>
      </c>
      <c r="I10" s="10">
        <v>36</v>
      </c>
      <c r="J10" s="8">
        <v>29</v>
      </c>
      <c r="K10" s="9">
        <f t="shared" si="2"/>
        <v>80.555555555555557</v>
      </c>
      <c r="L10" s="9">
        <v>42</v>
      </c>
      <c r="M10" s="9">
        <v>39</v>
      </c>
      <c r="N10" s="9">
        <f t="shared" si="3"/>
        <v>92.857142857142861</v>
      </c>
      <c r="O10" s="9">
        <f>C10+F10+I10+L10</f>
        <v>163</v>
      </c>
      <c r="P10" s="9">
        <f>D10+G10+J10+M10</f>
        <v>141</v>
      </c>
      <c r="Q10" s="9">
        <f t="shared" si="4"/>
        <v>86.50306748466258</v>
      </c>
    </row>
    <row r="11" spans="1:19" ht="15.75" x14ac:dyDescent="0.25">
      <c r="A11" s="2">
        <v>2007</v>
      </c>
      <c r="B11" s="1" t="s">
        <v>13</v>
      </c>
      <c r="C11" s="8">
        <v>42</v>
      </c>
      <c r="D11" s="8">
        <v>37</v>
      </c>
      <c r="E11" s="9">
        <f t="shared" si="0"/>
        <v>88.095238095238088</v>
      </c>
      <c r="F11" s="8">
        <v>43</v>
      </c>
      <c r="G11" s="8">
        <v>34</v>
      </c>
      <c r="H11" s="9">
        <f t="shared" si="1"/>
        <v>79.069767441860463</v>
      </c>
      <c r="I11" s="10">
        <v>36</v>
      </c>
      <c r="J11" s="8">
        <v>28</v>
      </c>
      <c r="K11" s="9">
        <f t="shared" si="2"/>
        <v>77.777777777777786</v>
      </c>
      <c r="L11" s="9">
        <v>42</v>
      </c>
      <c r="M11" s="9">
        <v>30</v>
      </c>
      <c r="N11" s="9">
        <f t="shared" si="3"/>
        <v>71.428571428571431</v>
      </c>
      <c r="O11" s="9">
        <f>C11+F11+I11+L11</f>
        <v>163</v>
      </c>
      <c r="P11" s="9">
        <f>D11+G11+J11+M11</f>
        <v>129</v>
      </c>
      <c r="Q11" s="9">
        <f t="shared" si="4"/>
        <v>79.141104294478524</v>
      </c>
    </row>
    <row r="12" spans="1:19" ht="15.75" x14ac:dyDescent="0.25">
      <c r="A12" s="2">
        <v>2008</v>
      </c>
      <c r="B12" s="1" t="s">
        <v>14</v>
      </c>
      <c r="C12" s="8">
        <v>42</v>
      </c>
      <c r="D12" s="8">
        <v>40</v>
      </c>
      <c r="E12" s="9">
        <f t="shared" si="0"/>
        <v>95.238095238095227</v>
      </c>
      <c r="F12" s="8">
        <v>43</v>
      </c>
      <c r="G12" s="8">
        <v>41</v>
      </c>
      <c r="H12" s="9">
        <f t="shared" si="1"/>
        <v>95.348837209302332</v>
      </c>
      <c r="I12" s="10">
        <v>36</v>
      </c>
      <c r="J12" s="8">
        <v>35</v>
      </c>
      <c r="K12" s="9">
        <f t="shared" si="2"/>
        <v>97.222222222222214</v>
      </c>
      <c r="L12" s="9">
        <v>41</v>
      </c>
      <c r="M12" s="9">
        <v>40</v>
      </c>
      <c r="N12" s="9">
        <f t="shared" si="3"/>
        <v>97.560975609756099</v>
      </c>
      <c r="O12" s="9">
        <f>C12+F12+I12+L12</f>
        <v>162</v>
      </c>
      <c r="P12" s="9">
        <f>D12+G12+J12+M12</f>
        <v>156</v>
      </c>
      <c r="Q12" s="9">
        <f t="shared" si="4"/>
        <v>96.296296296296291</v>
      </c>
    </row>
    <row r="13" spans="1:19" ht="15.75" x14ac:dyDescent="0.25">
      <c r="A13" s="2">
        <v>2009</v>
      </c>
      <c r="B13" s="1" t="s">
        <v>15</v>
      </c>
      <c r="C13" s="8">
        <v>42</v>
      </c>
      <c r="D13" s="8">
        <v>41</v>
      </c>
      <c r="E13" s="9">
        <f t="shared" si="0"/>
        <v>97.61904761904762</v>
      </c>
      <c r="F13" s="8">
        <v>43</v>
      </c>
      <c r="G13" s="8">
        <f>21+22</f>
        <v>43</v>
      </c>
      <c r="H13" s="9">
        <f t="shared" si="1"/>
        <v>100</v>
      </c>
      <c r="I13" s="10">
        <v>36</v>
      </c>
      <c r="J13" s="8">
        <f>18+17</f>
        <v>35</v>
      </c>
      <c r="K13" s="9">
        <f t="shared" si="2"/>
        <v>97.222222222222214</v>
      </c>
      <c r="L13" s="9">
        <v>42</v>
      </c>
      <c r="M13" s="9">
        <v>42</v>
      </c>
      <c r="N13" s="9">
        <f t="shared" si="3"/>
        <v>100</v>
      </c>
      <c r="O13" s="9">
        <f>C13+F13+I13+L13</f>
        <v>163</v>
      </c>
      <c r="P13" s="9">
        <f>D13+G13+J13+M13</f>
        <v>161</v>
      </c>
      <c r="Q13" s="9">
        <f t="shared" si="4"/>
        <v>98.773006134969322</v>
      </c>
    </row>
    <row r="14" spans="1:19" ht="15.75" x14ac:dyDescent="0.25">
      <c r="A14" s="2">
        <v>2010</v>
      </c>
      <c r="B14" s="1" t="s">
        <v>16</v>
      </c>
      <c r="C14" s="8">
        <v>42</v>
      </c>
      <c r="D14" s="8">
        <v>37</v>
      </c>
      <c r="E14" s="9">
        <f t="shared" si="0"/>
        <v>88.095238095238088</v>
      </c>
      <c r="F14" s="8">
        <v>43</v>
      </c>
      <c r="G14" s="8">
        <v>37</v>
      </c>
      <c r="H14" s="9">
        <f t="shared" si="1"/>
        <v>86.04651162790698</v>
      </c>
      <c r="I14" s="10">
        <v>36</v>
      </c>
      <c r="J14" s="8">
        <v>31</v>
      </c>
      <c r="K14" s="9">
        <f t="shared" si="2"/>
        <v>86.111111111111114</v>
      </c>
      <c r="L14" s="9">
        <v>42</v>
      </c>
      <c r="M14" s="9">
        <v>37</v>
      </c>
      <c r="N14" s="9">
        <f t="shared" si="3"/>
        <v>88.095238095238088</v>
      </c>
      <c r="O14" s="9">
        <f>C14+F14+I14+L14</f>
        <v>163</v>
      </c>
      <c r="P14" s="9">
        <f>D14+G14+J14+M14</f>
        <v>142</v>
      </c>
      <c r="Q14" s="9">
        <f t="shared" si="4"/>
        <v>87.116564417177912</v>
      </c>
    </row>
    <row r="15" spans="1:19" ht="15.75" x14ac:dyDescent="0.25">
      <c r="A15" s="2">
        <v>2011</v>
      </c>
      <c r="B15" s="1" t="s">
        <v>17</v>
      </c>
      <c r="C15" s="8">
        <v>42</v>
      </c>
      <c r="D15" s="8">
        <v>42</v>
      </c>
      <c r="E15" s="9">
        <f t="shared" si="0"/>
        <v>100</v>
      </c>
      <c r="F15" s="8">
        <v>43</v>
      </c>
      <c r="G15" s="8">
        <v>43</v>
      </c>
      <c r="H15" s="9">
        <f t="shared" si="1"/>
        <v>100</v>
      </c>
      <c r="I15" s="10">
        <v>36</v>
      </c>
      <c r="J15" s="8">
        <v>36</v>
      </c>
      <c r="K15" s="9">
        <f t="shared" si="2"/>
        <v>100</v>
      </c>
      <c r="L15" s="9">
        <v>42</v>
      </c>
      <c r="M15" s="9">
        <v>42</v>
      </c>
      <c r="N15" s="9">
        <f t="shared" si="3"/>
        <v>100</v>
      </c>
      <c r="O15" s="9">
        <f>C15+F15+I15+L15</f>
        <v>163</v>
      </c>
      <c r="P15" s="9">
        <f>D15+G15+J15+M15</f>
        <v>163</v>
      </c>
      <c r="Q15" s="9">
        <f t="shared" si="4"/>
        <v>100</v>
      </c>
    </row>
    <row r="16" spans="1:19" ht="15.75" x14ac:dyDescent="0.25">
      <c r="A16" s="2">
        <v>2012</v>
      </c>
      <c r="B16" s="1" t="s">
        <v>18</v>
      </c>
      <c r="C16" s="8">
        <v>42</v>
      </c>
      <c r="D16" s="8">
        <v>41</v>
      </c>
      <c r="E16" s="9">
        <f t="shared" si="0"/>
        <v>97.61904761904762</v>
      </c>
      <c r="F16" s="8">
        <v>43</v>
      </c>
      <c r="G16" s="8">
        <f>26+16</f>
        <v>42</v>
      </c>
      <c r="H16" s="9">
        <f t="shared" si="1"/>
        <v>97.674418604651152</v>
      </c>
      <c r="I16" s="10">
        <v>36</v>
      </c>
      <c r="J16" s="8">
        <f>23+12</f>
        <v>35</v>
      </c>
      <c r="K16" s="9">
        <f t="shared" si="2"/>
        <v>97.222222222222214</v>
      </c>
      <c r="L16" s="9">
        <v>41</v>
      </c>
      <c r="M16" s="9">
        <v>40</v>
      </c>
      <c r="N16" s="9">
        <f t="shared" si="3"/>
        <v>97.560975609756099</v>
      </c>
      <c r="O16" s="9">
        <f>C16+F16+I16+L16</f>
        <v>162</v>
      </c>
      <c r="P16" s="9">
        <f>D16+G16+J16+M16</f>
        <v>158</v>
      </c>
      <c r="Q16" s="9">
        <f t="shared" si="4"/>
        <v>97.53086419753086</v>
      </c>
    </row>
    <row r="17" spans="1:17" ht="15.75" x14ac:dyDescent="0.25">
      <c r="A17" s="2">
        <v>2013</v>
      </c>
      <c r="B17" s="1" t="s">
        <v>19</v>
      </c>
      <c r="C17" s="8">
        <v>42</v>
      </c>
      <c r="D17" s="8">
        <v>41</v>
      </c>
      <c r="E17" s="9">
        <f t="shared" si="0"/>
        <v>97.61904761904762</v>
      </c>
      <c r="F17" s="8">
        <v>43</v>
      </c>
      <c r="G17" s="8">
        <f>25+14</f>
        <v>39</v>
      </c>
      <c r="H17" s="9">
        <f t="shared" si="1"/>
        <v>90.697674418604649</v>
      </c>
      <c r="I17" s="10">
        <v>36</v>
      </c>
      <c r="J17" s="8">
        <v>35</v>
      </c>
      <c r="K17" s="9">
        <f t="shared" si="2"/>
        <v>97.222222222222214</v>
      </c>
      <c r="L17" s="9">
        <v>42</v>
      </c>
      <c r="M17" s="9">
        <v>36</v>
      </c>
      <c r="N17" s="9">
        <f t="shared" si="3"/>
        <v>85.714285714285708</v>
      </c>
      <c r="O17" s="9">
        <f>C17+F17+I17+L17</f>
        <v>163</v>
      </c>
      <c r="P17" s="9">
        <f>D17+G17+J17+M17</f>
        <v>151</v>
      </c>
      <c r="Q17" s="9">
        <f t="shared" si="4"/>
        <v>92.638036809815944</v>
      </c>
    </row>
    <row r="18" spans="1:17" ht="15.75" x14ac:dyDescent="0.25">
      <c r="A18" s="2">
        <v>2014</v>
      </c>
      <c r="B18" s="1" t="s">
        <v>20</v>
      </c>
      <c r="C18" s="8">
        <v>42</v>
      </c>
      <c r="D18" s="8">
        <v>35</v>
      </c>
      <c r="E18" s="9">
        <f t="shared" si="0"/>
        <v>83.333333333333343</v>
      </c>
      <c r="F18" s="8">
        <v>43</v>
      </c>
      <c r="G18" s="8">
        <f>22+11</f>
        <v>33</v>
      </c>
      <c r="H18" s="9">
        <f t="shared" si="1"/>
        <v>76.744186046511629</v>
      </c>
      <c r="I18" s="10">
        <v>36</v>
      </c>
      <c r="J18" s="8">
        <f>21+11</f>
        <v>32</v>
      </c>
      <c r="K18" s="9">
        <f t="shared" si="2"/>
        <v>88.888888888888886</v>
      </c>
      <c r="L18" s="9">
        <v>42</v>
      </c>
      <c r="M18" s="9">
        <v>35</v>
      </c>
      <c r="N18" s="9">
        <f t="shared" si="3"/>
        <v>83.333333333333343</v>
      </c>
      <c r="O18" s="9">
        <f>C18+F18+I18+L18</f>
        <v>163</v>
      </c>
      <c r="P18" s="9">
        <f>D18+G18+J18+M18</f>
        <v>135</v>
      </c>
      <c r="Q18" s="9">
        <f t="shared" si="4"/>
        <v>82.822085889570545</v>
      </c>
    </row>
    <row r="19" spans="1:17" ht="15.75" x14ac:dyDescent="0.25">
      <c r="A19" s="2">
        <v>2015</v>
      </c>
      <c r="B19" s="1" t="s">
        <v>21</v>
      </c>
      <c r="C19" s="8">
        <v>42</v>
      </c>
      <c r="D19" s="8">
        <v>42</v>
      </c>
      <c r="E19" s="9">
        <f t="shared" si="0"/>
        <v>100</v>
      </c>
      <c r="F19" s="8">
        <v>43</v>
      </c>
      <c r="G19" s="8">
        <v>38</v>
      </c>
      <c r="H19" s="9">
        <f t="shared" si="1"/>
        <v>88.372093023255815</v>
      </c>
      <c r="I19" s="10">
        <v>36</v>
      </c>
      <c r="J19" s="8">
        <v>35</v>
      </c>
      <c r="K19" s="9">
        <f t="shared" si="2"/>
        <v>97.222222222222214</v>
      </c>
      <c r="L19" s="9">
        <v>42</v>
      </c>
      <c r="M19" s="9">
        <v>40</v>
      </c>
      <c r="N19" s="9">
        <f t="shared" si="3"/>
        <v>95.238095238095227</v>
      </c>
      <c r="O19" s="9">
        <f>C19+F19+I19+L19</f>
        <v>163</v>
      </c>
      <c r="P19" s="9">
        <f>D19+G19+J19+M19</f>
        <v>155</v>
      </c>
      <c r="Q19" s="9">
        <f t="shared" si="4"/>
        <v>95.092024539877301</v>
      </c>
    </row>
    <row r="20" spans="1:17" ht="15.75" x14ac:dyDescent="0.25">
      <c r="A20" s="2">
        <v>2016</v>
      </c>
      <c r="B20" s="1" t="s">
        <v>22</v>
      </c>
      <c r="C20" s="8">
        <v>42</v>
      </c>
      <c r="D20" s="8">
        <v>31</v>
      </c>
      <c r="E20" s="9">
        <f t="shared" si="0"/>
        <v>73.80952380952381</v>
      </c>
      <c r="F20" s="8">
        <v>43</v>
      </c>
      <c r="G20" s="8">
        <f>18+16</f>
        <v>34</v>
      </c>
      <c r="H20" s="9">
        <f t="shared" si="1"/>
        <v>79.069767441860463</v>
      </c>
      <c r="I20" s="10">
        <v>36</v>
      </c>
      <c r="J20" s="8">
        <f>14+15</f>
        <v>29</v>
      </c>
      <c r="K20" s="9">
        <f t="shared" si="2"/>
        <v>80.555555555555557</v>
      </c>
      <c r="L20" s="9">
        <v>41</v>
      </c>
      <c r="M20" s="9">
        <v>27</v>
      </c>
      <c r="N20" s="9">
        <f t="shared" si="3"/>
        <v>65.853658536585371</v>
      </c>
      <c r="O20" s="9">
        <f>C20+F20+I20+L20</f>
        <v>162</v>
      </c>
      <c r="P20" s="9">
        <f>D20+G20+J20+M20</f>
        <v>121</v>
      </c>
      <c r="Q20" s="9">
        <f t="shared" si="4"/>
        <v>74.691358024691354</v>
      </c>
    </row>
    <row r="21" spans="1:17" ht="15.75" x14ac:dyDescent="0.25">
      <c r="A21" s="2">
        <v>2017</v>
      </c>
      <c r="B21" s="1" t="s">
        <v>23</v>
      </c>
      <c r="C21" s="8">
        <v>42</v>
      </c>
      <c r="D21" s="8">
        <v>40</v>
      </c>
      <c r="E21" s="9">
        <f t="shared" si="0"/>
        <v>95.238095238095227</v>
      </c>
      <c r="F21" s="8">
        <v>43</v>
      </c>
      <c r="G21" s="8">
        <v>40</v>
      </c>
      <c r="H21" s="9">
        <f t="shared" si="1"/>
        <v>93.023255813953483</v>
      </c>
      <c r="I21" s="10">
        <v>36</v>
      </c>
      <c r="J21" s="8">
        <v>34</v>
      </c>
      <c r="K21" s="9">
        <f t="shared" si="2"/>
        <v>94.444444444444443</v>
      </c>
      <c r="L21" s="9">
        <v>42</v>
      </c>
      <c r="M21" s="9">
        <v>40</v>
      </c>
      <c r="N21" s="9">
        <f t="shared" si="3"/>
        <v>95.238095238095227</v>
      </c>
      <c r="O21" s="9">
        <f>C21+F21+I21+L21</f>
        <v>163</v>
      </c>
      <c r="P21" s="9">
        <f>D21+G21+J21+M21</f>
        <v>154</v>
      </c>
      <c r="Q21" s="9">
        <f t="shared" si="4"/>
        <v>94.478527607361968</v>
      </c>
    </row>
    <row r="22" spans="1:17" ht="15.75" x14ac:dyDescent="0.25">
      <c r="A22" s="2">
        <v>2018</v>
      </c>
      <c r="B22" s="1" t="s">
        <v>24</v>
      </c>
      <c r="C22" s="8">
        <v>42</v>
      </c>
      <c r="D22" s="8">
        <v>42</v>
      </c>
      <c r="E22" s="9">
        <f t="shared" si="0"/>
        <v>100</v>
      </c>
      <c r="F22" s="8">
        <v>43</v>
      </c>
      <c r="G22" s="8">
        <v>42</v>
      </c>
      <c r="H22" s="9">
        <f t="shared" si="1"/>
        <v>97.674418604651152</v>
      </c>
      <c r="I22" s="10">
        <v>36</v>
      </c>
      <c r="J22" s="8">
        <v>35</v>
      </c>
      <c r="K22" s="9">
        <f t="shared" si="2"/>
        <v>97.222222222222214</v>
      </c>
      <c r="L22" s="9">
        <v>41</v>
      </c>
      <c r="M22" s="9">
        <v>40</v>
      </c>
      <c r="N22" s="9">
        <f t="shared" si="3"/>
        <v>97.560975609756099</v>
      </c>
      <c r="O22" s="9">
        <f>C22+F22+I22+L22</f>
        <v>162</v>
      </c>
      <c r="P22" s="9">
        <f>D22+G22+J22+M22</f>
        <v>159</v>
      </c>
      <c r="Q22" s="9">
        <f t="shared" si="4"/>
        <v>98.148148148148152</v>
      </c>
    </row>
    <row r="23" spans="1:17" ht="15.75" x14ac:dyDescent="0.25">
      <c r="A23" s="2">
        <v>2019</v>
      </c>
      <c r="B23" s="1" t="s">
        <v>25</v>
      </c>
      <c r="C23" s="8">
        <v>42</v>
      </c>
      <c r="D23" s="8">
        <v>34</v>
      </c>
      <c r="E23" s="9">
        <f t="shared" si="0"/>
        <v>80.952380952380949</v>
      </c>
      <c r="F23" s="8">
        <v>43</v>
      </c>
      <c r="G23" s="8">
        <v>35</v>
      </c>
      <c r="H23" s="9">
        <f t="shared" si="1"/>
        <v>81.395348837209298</v>
      </c>
      <c r="I23" s="10">
        <v>36</v>
      </c>
      <c r="J23" s="8">
        <v>27</v>
      </c>
      <c r="K23" s="9">
        <f t="shared" si="2"/>
        <v>75</v>
      </c>
      <c r="L23" s="9">
        <v>42</v>
      </c>
      <c r="M23" s="9">
        <v>33</v>
      </c>
      <c r="N23" s="9">
        <f t="shared" si="3"/>
        <v>78.571428571428569</v>
      </c>
      <c r="O23" s="9">
        <f>C23+F23+I23+L23</f>
        <v>163</v>
      </c>
      <c r="P23" s="9">
        <f>D23+G23+J23+M23</f>
        <v>129</v>
      </c>
      <c r="Q23" s="9">
        <f t="shared" si="4"/>
        <v>79.141104294478524</v>
      </c>
    </row>
    <row r="24" spans="1:17" ht="15.75" x14ac:dyDescent="0.25">
      <c r="A24" s="2">
        <v>2020</v>
      </c>
      <c r="B24" s="1" t="s">
        <v>26</v>
      </c>
      <c r="C24" s="8">
        <v>42</v>
      </c>
      <c r="D24" s="8">
        <v>33</v>
      </c>
      <c r="E24" s="9">
        <f t="shared" si="0"/>
        <v>78.571428571428569</v>
      </c>
      <c r="F24" s="8">
        <v>43</v>
      </c>
      <c r="G24" s="8">
        <v>33</v>
      </c>
      <c r="H24" s="9">
        <f t="shared" si="1"/>
        <v>76.744186046511629</v>
      </c>
      <c r="I24" s="10">
        <v>36</v>
      </c>
      <c r="J24" s="8">
        <v>29</v>
      </c>
      <c r="K24" s="9">
        <f t="shared" si="2"/>
        <v>80.555555555555557</v>
      </c>
      <c r="L24" s="9">
        <v>42</v>
      </c>
      <c r="M24" s="9">
        <v>34</v>
      </c>
      <c r="N24" s="9">
        <f t="shared" si="3"/>
        <v>80.952380952380949</v>
      </c>
      <c r="O24" s="9">
        <f>C24+F24+I24+L24</f>
        <v>163</v>
      </c>
      <c r="P24" s="9">
        <f>D24+G24+J24+M24</f>
        <v>129</v>
      </c>
      <c r="Q24" s="9">
        <f t="shared" si="4"/>
        <v>79.141104294478524</v>
      </c>
    </row>
    <row r="25" spans="1:17" ht="15.75" x14ac:dyDescent="0.25">
      <c r="A25" s="2">
        <v>2021</v>
      </c>
      <c r="B25" s="1" t="s">
        <v>27</v>
      </c>
      <c r="C25" s="8">
        <v>42</v>
      </c>
      <c r="D25" s="8">
        <v>39</v>
      </c>
      <c r="E25" s="9">
        <f t="shared" si="0"/>
        <v>92.857142857142861</v>
      </c>
      <c r="F25" s="8">
        <v>43</v>
      </c>
      <c r="G25" s="8">
        <v>36</v>
      </c>
      <c r="H25" s="9">
        <f t="shared" si="1"/>
        <v>83.720930232558146</v>
      </c>
      <c r="I25" s="10">
        <v>36</v>
      </c>
      <c r="J25" s="8">
        <v>31</v>
      </c>
      <c r="K25" s="9">
        <f t="shared" si="2"/>
        <v>86.111111111111114</v>
      </c>
      <c r="L25" s="9">
        <v>41</v>
      </c>
      <c r="M25" s="9">
        <v>34</v>
      </c>
      <c r="N25" s="9">
        <f t="shared" si="3"/>
        <v>82.926829268292678</v>
      </c>
      <c r="O25" s="9">
        <f>C25+F25+I25+L25</f>
        <v>162</v>
      </c>
      <c r="P25" s="9">
        <f>D25+G25+J25+M25</f>
        <v>140</v>
      </c>
      <c r="Q25" s="9">
        <f t="shared" si="4"/>
        <v>86.419753086419746</v>
      </c>
    </row>
    <row r="26" spans="1:17" ht="15.75" x14ac:dyDescent="0.25">
      <c r="A26" s="2">
        <v>2023</v>
      </c>
      <c r="B26" s="1" t="s">
        <v>28</v>
      </c>
      <c r="C26" s="8">
        <v>42</v>
      </c>
      <c r="D26" s="8">
        <v>40</v>
      </c>
      <c r="E26" s="9">
        <f t="shared" si="0"/>
        <v>95.238095238095227</v>
      </c>
      <c r="F26" s="8">
        <v>43</v>
      </c>
      <c r="G26" s="8">
        <f>32+11</f>
        <v>43</v>
      </c>
      <c r="H26" s="9">
        <f t="shared" si="1"/>
        <v>100</v>
      </c>
      <c r="I26" s="10">
        <v>36</v>
      </c>
      <c r="J26" s="8">
        <v>35</v>
      </c>
      <c r="K26" s="9">
        <f t="shared" si="2"/>
        <v>97.222222222222214</v>
      </c>
      <c r="L26" s="9">
        <v>41</v>
      </c>
      <c r="M26" s="9">
        <v>38</v>
      </c>
      <c r="N26" s="9">
        <f t="shared" si="3"/>
        <v>92.682926829268297</v>
      </c>
      <c r="O26" s="9">
        <f>C26+F26+I26+L26</f>
        <v>162</v>
      </c>
      <c r="P26" s="9">
        <f>D26+G26+J26+M26</f>
        <v>156</v>
      </c>
      <c r="Q26" s="9">
        <f t="shared" si="4"/>
        <v>96.296296296296291</v>
      </c>
    </row>
    <row r="27" spans="1:17" ht="15.75" x14ac:dyDescent="0.25">
      <c r="A27" s="2">
        <v>2024</v>
      </c>
      <c r="B27" s="1" t="s">
        <v>29</v>
      </c>
      <c r="C27" s="8">
        <v>42</v>
      </c>
      <c r="D27" s="8">
        <v>41</v>
      </c>
      <c r="E27" s="9">
        <f t="shared" si="0"/>
        <v>97.61904761904762</v>
      </c>
      <c r="F27" s="8">
        <v>43</v>
      </c>
      <c r="G27" s="8">
        <f>23+14</f>
        <v>37</v>
      </c>
      <c r="H27" s="9">
        <f t="shared" si="1"/>
        <v>86.04651162790698</v>
      </c>
      <c r="I27" s="10">
        <v>36</v>
      </c>
      <c r="J27" s="8">
        <f>19+14</f>
        <v>33</v>
      </c>
      <c r="K27" s="9">
        <f t="shared" si="2"/>
        <v>91.666666666666657</v>
      </c>
      <c r="L27" s="9">
        <v>42</v>
      </c>
      <c r="M27" s="9">
        <v>40</v>
      </c>
      <c r="N27" s="9">
        <f t="shared" si="3"/>
        <v>95.238095238095227</v>
      </c>
      <c r="O27" s="9">
        <f>C27+F27+I27+L27</f>
        <v>163</v>
      </c>
      <c r="P27" s="9">
        <f>D27+G27+J27+M27</f>
        <v>151</v>
      </c>
      <c r="Q27" s="9">
        <f t="shared" si="4"/>
        <v>92.638036809815944</v>
      </c>
    </row>
    <row r="28" spans="1:17" ht="15.75" x14ac:dyDescent="0.25">
      <c r="A28" s="2">
        <v>2025</v>
      </c>
      <c r="B28" s="1" t="s">
        <v>30</v>
      </c>
      <c r="C28" s="8">
        <v>42</v>
      </c>
      <c r="D28" s="8">
        <v>37</v>
      </c>
      <c r="E28" s="9">
        <f t="shared" si="0"/>
        <v>88.095238095238088</v>
      </c>
      <c r="F28" s="8">
        <v>43</v>
      </c>
      <c r="G28" s="8">
        <f>21+15</f>
        <v>36</v>
      </c>
      <c r="H28" s="9">
        <f t="shared" si="1"/>
        <v>83.720930232558146</v>
      </c>
      <c r="I28" s="10">
        <v>36</v>
      </c>
      <c r="J28" s="8">
        <f>19+12</f>
        <v>31</v>
      </c>
      <c r="K28" s="9">
        <f t="shared" si="2"/>
        <v>86.111111111111114</v>
      </c>
      <c r="L28" s="9">
        <v>41</v>
      </c>
      <c r="M28" s="9">
        <v>40</v>
      </c>
      <c r="N28" s="9">
        <f t="shared" si="3"/>
        <v>97.560975609756099</v>
      </c>
      <c r="O28" s="9">
        <f>C28+F28+I28+L28</f>
        <v>162</v>
      </c>
      <c r="P28" s="9">
        <f>D28+G28+J28+M28</f>
        <v>144</v>
      </c>
      <c r="Q28" s="9">
        <f t="shared" si="4"/>
        <v>88.888888888888886</v>
      </c>
    </row>
    <row r="29" spans="1:17" ht="15.75" x14ac:dyDescent="0.25">
      <c r="A29" s="2">
        <v>2026</v>
      </c>
      <c r="B29" s="1" t="s">
        <v>31</v>
      </c>
      <c r="C29" s="8">
        <v>42</v>
      </c>
      <c r="D29" s="8">
        <v>38</v>
      </c>
      <c r="E29" s="9">
        <f t="shared" si="0"/>
        <v>90.476190476190482</v>
      </c>
      <c r="F29" s="8">
        <v>43</v>
      </c>
      <c r="G29" s="8">
        <f>25+14</f>
        <v>39</v>
      </c>
      <c r="H29" s="9">
        <f t="shared" si="1"/>
        <v>90.697674418604649</v>
      </c>
      <c r="I29" s="10">
        <v>36</v>
      </c>
      <c r="J29" s="8">
        <v>34</v>
      </c>
      <c r="K29" s="9">
        <f t="shared" si="2"/>
        <v>94.444444444444443</v>
      </c>
      <c r="L29" s="9">
        <v>41</v>
      </c>
      <c r="M29" s="9">
        <v>32</v>
      </c>
      <c r="N29" s="9">
        <f t="shared" si="3"/>
        <v>78.048780487804876</v>
      </c>
      <c r="O29" s="9">
        <f>C29+F29+I29+L29</f>
        <v>162</v>
      </c>
      <c r="P29" s="9">
        <f>D29+G29+J29+M29</f>
        <v>143</v>
      </c>
      <c r="Q29" s="9">
        <f t="shared" si="4"/>
        <v>88.271604938271608</v>
      </c>
    </row>
    <row r="30" spans="1:17" ht="15.75" x14ac:dyDescent="0.25">
      <c r="A30" s="2">
        <v>2027</v>
      </c>
      <c r="B30" s="1" t="s">
        <v>32</v>
      </c>
      <c r="C30" s="8">
        <v>42</v>
      </c>
      <c r="D30" s="8">
        <v>39</v>
      </c>
      <c r="E30" s="9">
        <f t="shared" si="0"/>
        <v>92.857142857142861</v>
      </c>
      <c r="F30" s="8">
        <v>43</v>
      </c>
      <c r="G30" s="8">
        <f>21+18</f>
        <v>39</v>
      </c>
      <c r="H30" s="9">
        <f t="shared" si="1"/>
        <v>90.697674418604649</v>
      </c>
      <c r="I30" s="10">
        <v>36</v>
      </c>
      <c r="J30" s="8">
        <v>32</v>
      </c>
      <c r="K30" s="9">
        <f t="shared" si="2"/>
        <v>88.888888888888886</v>
      </c>
      <c r="L30" s="9">
        <v>42</v>
      </c>
      <c r="M30" s="9">
        <v>38</v>
      </c>
      <c r="N30" s="9">
        <f t="shared" si="3"/>
        <v>90.476190476190482</v>
      </c>
      <c r="O30" s="9">
        <f>C30+F30+I30+L30</f>
        <v>163</v>
      </c>
      <c r="P30" s="9">
        <f>D30+G30+J30+M30</f>
        <v>148</v>
      </c>
      <c r="Q30" s="9">
        <f t="shared" si="4"/>
        <v>90.797546012269933</v>
      </c>
    </row>
    <row r="31" spans="1:17" ht="15.75" x14ac:dyDescent="0.25">
      <c r="A31" s="2">
        <v>2028</v>
      </c>
      <c r="B31" s="1" t="s">
        <v>33</v>
      </c>
      <c r="C31" s="8">
        <v>42</v>
      </c>
      <c r="D31" s="8">
        <v>36</v>
      </c>
      <c r="E31" s="9">
        <f t="shared" si="0"/>
        <v>85.714285714285708</v>
      </c>
      <c r="F31" s="8">
        <v>43</v>
      </c>
      <c r="G31" s="8">
        <v>33</v>
      </c>
      <c r="H31" s="9">
        <f t="shared" si="1"/>
        <v>76.744186046511629</v>
      </c>
      <c r="I31" s="10">
        <v>36</v>
      </c>
      <c r="J31" s="8">
        <v>32</v>
      </c>
      <c r="K31" s="9">
        <f t="shared" si="2"/>
        <v>88.888888888888886</v>
      </c>
      <c r="L31" s="9">
        <v>42</v>
      </c>
      <c r="M31" s="9">
        <v>34</v>
      </c>
      <c r="N31" s="9">
        <f t="shared" si="3"/>
        <v>80.952380952380949</v>
      </c>
      <c r="O31" s="9">
        <f>C31+F31+I31+L31</f>
        <v>163</v>
      </c>
      <c r="P31" s="9">
        <f>D31+G31+J31+M31</f>
        <v>135</v>
      </c>
      <c r="Q31" s="9">
        <f t="shared" si="4"/>
        <v>82.822085889570545</v>
      </c>
    </row>
    <row r="32" spans="1:17" ht="15.75" x14ac:dyDescent="0.25">
      <c r="A32" s="2">
        <v>2029</v>
      </c>
      <c r="B32" s="1" t="s">
        <v>34</v>
      </c>
      <c r="C32" s="8">
        <v>42</v>
      </c>
      <c r="D32" s="8">
        <v>41</v>
      </c>
      <c r="E32" s="9">
        <f t="shared" si="0"/>
        <v>97.61904761904762</v>
      </c>
      <c r="F32" s="8">
        <v>43</v>
      </c>
      <c r="G32" s="8">
        <v>41</v>
      </c>
      <c r="H32" s="9">
        <f t="shared" si="1"/>
        <v>95.348837209302332</v>
      </c>
      <c r="I32" s="10">
        <v>36</v>
      </c>
      <c r="J32" s="8">
        <v>35</v>
      </c>
      <c r="K32" s="9">
        <f t="shared" si="2"/>
        <v>97.222222222222214</v>
      </c>
      <c r="L32" s="9">
        <v>41</v>
      </c>
      <c r="M32" s="9">
        <v>38</v>
      </c>
      <c r="N32" s="9">
        <f t="shared" si="3"/>
        <v>92.682926829268297</v>
      </c>
      <c r="O32" s="9">
        <f>C32+F32+I32+L32</f>
        <v>162</v>
      </c>
      <c r="P32" s="9">
        <f>D32+G32+J32+M32</f>
        <v>155</v>
      </c>
      <c r="Q32" s="9">
        <f t="shared" si="4"/>
        <v>95.679012345679013</v>
      </c>
    </row>
    <row r="33" spans="1:17" ht="15.75" x14ac:dyDescent="0.25">
      <c r="A33" s="2">
        <v>2031</v>
      </c>
      <c r="B33" s="1" t="s">
        <v>35</v>
      </c>
      <c r="C33" s="8">
        <v>42</v>
      </c>
      <c r="D33" s="8">
        <v>33</v>
      </c>
      <c r="E33" s="9">
        <f t="shared" si="0"/>
        <v>78.571428571428569</v>
      </c>
      <c r="F33" s="8">
        <v>43</v>
      </c>
      <c r="G33" s="8">
        <v>33</v>
      </c>
      <c r="H33" s="9">
        <f t="shared" si="1"/>
        <v>76.744186046511629</v>
      </c>
      <c r="I33" s="10">
        <v>36</v>
      </c>
      <c r="J33" s="8">
        <v>27</v>
      </c>
      <c r="K33" s="9">
        <f t="shared" si="2"/>
        <v>75</v>
      </c>
      <c r="L33" s="9">
        <v>42</v>
      </c>
      <c r="M33" s="9">
        <v>32</v>
      </c>
      <c r="N33" s="9">
        <f t="shared" si="3"/>
        <v>76.19047619047619</v>
      </c>
      <c r="O33" s="9">
        <f>C33+F33+I33+L33</f>
        <v>163</v>
      </c>
      <c r="P33" s="9">
        <f>D33+G33+J33+M33</f>
        <v>125</v>
      </c>
      <c r="Q33" s="9">
        <f t="shared" si="4"/>
        <v>76.687116564417181</v>
      </c>
    </row>
    <row r="34" spans="1:17" ht="15.75" x14ac:dyDescent="0.25">
      <c r="A34" s="2">
        <v>2033</v>
      </c>
      <c r="B34" s="1" t="s">
        <v>36</v>
      </c>
      <c r="C34" s="8">
        <v>42</v>
      </c>
      <c r="D34" s="8">
        <v>38</v>
      </c>
      <c r="E34" s="9">
        <f t="shared" si="0"/>
        <v>90.476190476190482</v>
      </c>
      <c r="F34" s="8">
        <v>43</v>
      </c>
      <c r="G34" s="8">
        <v>38</v>
      </c>
      <c r="H34" s="9">
        <f t="shared" si="1"/>
        <v>88.372093023255815</v>
      </c>
      <c r="I34" s="10">
        <v>36</v>
      </c>
      <c r="J34" s="8">
        <v>27</v>
      </c>
      <c r="K34" s="9">
        <f t="shared" si="2"/>
        <v>75</v>
      </c>
      <c r="L34" s="9">
        <v>41</v>
      </c>
      <c r="M34" s="9">
        <v>37</v>
      </c>
      <c r="N34" s="9">
        <f t="shared" si="3"/>
        <v>90.243902439024396</v>
      </c>
      <c r="O34" s="9">
        <f>C34+F34+I34+L34</f>
        <v>162</v>
      </c>
      <c r="P34" s="9">
        <f>D34+G34+J34+M34</f>
        <v>140</v>
      </c>
      <c r="Q34" s="9">
        <f t="shared" si="4"/>
        <v>86.419753086419746</v>
      </c>
    </row>
    <row r="35" spans="1:17" ht="15.75" x14ac:dyDescent="0.25">
      <c r="A35" s="2">
        <v>2034</v>
      </c>
      <c r="B35" s="1" t="s">
        <v>37</v>
      </c>
      <c r="C35" s="8">
        <v>42</v>
      </c>
      <c r="D35" s="8">
        <v>37</v>
      </c>
      <c r="E35" s="9">
        <f t="shared" si="0"/>
        <v>88.095238095238088</v>
      </c>
      <c r="F35" s="8">
        <v>43</v>
      </c>
      <c r="G35" s="8">
        <v>38</v>
      </c>
      <c r="H35" s="9">
        <f t="shared" si="1"/>
        <v>88.372093023255815</v>
      </c>
      <c r="I35" s="10">
        <v>36</v>
      </c>
      <c r="J35" s="8">
        <v>32</v>
      </c>
      <c r="K35" s="9">
        <f t="shared" si="2"/>
        <v>88.888888888888886</v>
      </c>
      <c r="L35" s="9">
        <v>42</v>
      </c>
      <c r="M35" s="9">
        <v>39</v>
      </c>
      <c r="N35" s="9">
        <f t="shared" si="3"/>
        <v>92.857142857142861</v>
      </c>
      <c r="O35" s="9">
        <f>C35+F35+I35+L35</f>
        <v>163</v>
      </c>
      <c r="P35" s="9">
        <f>D35+G35+J35+M35</f>
        <v>146</v>
      </c>
      <c r="Q35" s="9">
        <f t="shared" si="4"/>
        <v>89.570552147239269</v>
      </c>
    </row>
    <row r="36" spans="1:17" ht="15.75" x14ac:dyDescent="0.25">
      <c r="A36" s="2">
        <v>2035</v>
      </c>
      <c r="B36" s="1" t="s">
        <v>38</v>
      </c>
      <c r="C36" s="8">
        <v>42</v>
      </c>
      <c r="D36" s="8">
        <v>31</v>
      </c>
      <c r="E36" s="9">
        <f t="shared" si="0"/>
        <v>73.80952380952381</v>
      </c>
      <c r="F36" s="8">
        <v>43</v>
      </c>
      <c r="G36" s="8">
        <v>34</v>
      </c>
      <c r="H36" s="9">
        <f t="shared" si="1"/>
        <v>79.069767441860463</v>
      </c>
      <c r="I36" s="10">
        <v>36</v>
      </c>
      <c r="J36" s="9">
        <v>24</v>
      </c>
      <c r="K36" s="9">
        <f t="shared" si="2"/>
        <v>66.666666666666657</v>
      </c>
      <c r="L36" s="9">
        <v>41</v>
      </c>
      <c r="M36" s="9">
        <v>33</v>
      </c>
      <c r="N36" s="9">
        <f t="shared" si="3"/>
        <v>80.487804878048792</v>
      </c>
      <c r="O36" s="9">
        <f>C36+F36+I36+L36</f>
        <v>162</v>
      </c>
      <c r="P36" s="9">
        <f>D36+G36+J36+M36</f>
        <v>122</v>
      </c>
      <c r="Q36" s="9">
        <f t="shared" si="4"/>
        <v>75.308641975308646</v>
      </c>
    </row>
    <row r="37" spans="1:17" ht="15.75" x14ac:dyDescent="0.25">
      <c r="A37" s="2">
        <v>2037</v>
      </c>
      <c r="B37" s="1" t="s">
        <v>39</v>
      </c>
      <c r="C37" s="8">
        <v>42</v>
      </c>
      <c r="D37" s="8">
        <v>41</v>
      </c>
      <c r="E37" s="9">
        <f t="shared" si="0"/>
        <v>97.61904761904762</v>
      </c>
      <c r="F37" s="8">
        <v>43</v>
      </c>
      <c r="G37" s="8">
        <v>40</v>
      </c>
      <c r="H37" s="9">
        <f t="shared" si="1"/>
        <v>93.023255813953483</v>
      </c>
      <c r="I37" s="10">
        <v>36</v>
      </c>
      <c r="J37" s="8">
        <v>34</v>
      </c>
      <c r="K37" s="9">
        <f t="shared" si="2"/>
        <v>94.444444444444443</v>
      </c>
      <c r="L37" s="9">
        <v>41</v>
      </c>
      <c r="M37" s="9">
        <v>39</v>
      </c>
      <c r="N37" s="9">
        <f t="shared" si="3"/>
        <v>95.121951219512198</v>
      </c>
      <c r="O37" s="9">
        <f>C37+F37+I37+L37</f>
        <v>162</v>
      </c>
      <c r="P37" s="9">
        <f>D37+G37+J37+M37</f>
        <v>154</v>
      </c>
      <c r="Q37" s="9">
        <f t="shared" si="4"/>
        <v>95.061728395061735</v>
      </c>
    </row>
    <row r="38" spans="1:17" ht="18" customHeight="1" x14ac:dyDescent="0.25">
      <c r="A38" s="2">
        <v>2038</v>
      </c>
      <c r="B38" s="1" t="s">
        <v>40</v>
      </c>
      <c r="C38" s="8">
        <v>42</v>
      </c>
      <c r="D38" s="8">
        <v>36</v>
      </c>
      <c r="E38" s="9">
        <f t="shared" si="0"/>
        <v>85.714285714285708</v>
      </c>
      <c r="F38" s="8">
        <v>43</v>
      </c>
      <c r="G38" s="8">
        <v>35</v>
      </c>
      <c r="H38" s="9">
        <f t="shared" si="1"/>
        <v>81.395348837209298</v>
      </c>
      <c r="I38" s="10">
        <v>36</v>
      </c>
      <c r="J38" s="8">
        <v>31</v>
      </c>
      <c r="K38" s="9">
        <f t="shared" si="2"/>
        <v>86.111111111111114</v>
      </c>
      <c r="L38" s="9">
        <v>42</v>
      </c>
      <c r="M38" s="9">
        <v>37</v>
      </c>
      <c r="N38" s="9">
        <f t="shared" si="3"/>
        <v>88.095238095238088</v>
      </c>
      <c r="O38" s="9">
        <f>C38+F38+I38+L38</f>
        <v>163</v>
      </c>
      <c r="P38" s="9">
        <f>D38+G38+J38+M38</f>
        <v>139</v>
      </c>
      <c r="Q38" s="9">
        <f t="shared" si="4"/>
        <v>85.276073619631902</v>
      </c>
    </row>
    <row r="39" spans="1:17" ht="15.75" x14ac:dyDescent="0.25">
      <c r="A39" s="2">
        <v>2039</v>
      </c>
      <c r="B39" s="1" t="s">
        <v>102</v>
      </c>
      <c r="C39" s="8">
        <v>42</v>
      </c>
      <c r="D39" s="8">
        <v>35</v>
      </c>
      <c r="E39" s="9">
        <f t="shared" si="0"/>
        <v>83.333333333333343</v>
      </c>
      <c r="F39" s="8">
        <v>43</v>
      </c>
      <c r="G39" s="8">
        <v>34</v>
      </c>
      <c r="H39" s="9">
        <f t="shared" si="1"/>
        <v>79.069767441860463</v>
      </c>
      <c r="I39" s="10">
        <v>36</v>
      </c>
      <c r="J39" s="8">
        <v>30</v>
      </c>
      <c r="K39" s="9">
        <f t="shared" si="2"/>
        <v>83.333333333333343</v>
      </c>
      <c r="L39" s="9">
        <v>42</v>
      </c>
      <c r="M39" s="9">
        <v>32</v>
      </c>
      <c r="N39" s="9">
        <f t="shared" si="3"/>
        <v>76.19047619047619</v>
      </c>
      <c r="O39" s="9">
        <f>C39+F39+I39+L39</f>
        <v>163</v>
      </c>
      <c r="P39" s="9">
        <f>D39+G39+J39+M39</f>
        <v>131</v>
      </c>
      <c r="Q39" s="9">
        <f t="shared" si="4"/>
        <v>80.368098159509202</v>
      </c>
    </row>
    <row r="40" spans="1:17" ht="15.75" x14ac:dyDescent="0.25">
      <c r="A40" s="2">
        <v>2040</v>
      </c>
      <c r="B40" s="1" t="s">
        <v>41</v>
      </c>
      <c r="C40" s="8">
        <v>42</v>
      </c>
      <c r="D40" s="9">
        <v>40</v>
      </c>
      <c r="E40" s="9">
        <f t="shared" si="0"/>
        <v>95.238095238095227</v>
      </c>
      <c r="F40" s="8">
        <v>43</v>
      </c>
      <c r="G40" s="9">
        <f>25+16</f>
        <v>41</v>
      </c>
      <c r="H40" s="9">
        <f t="shared" si="1"/>
        <v>95.348837209302332</v>
      </c>
      <c r="I40" s="10">
        <v>36</v>
      </c>
      <c r="J40" s="9">
        <f>18+15</f>
        <v>33</v>
      </c>
      <c r="K40" s="9">
        <f t="shared" si="2"/>
        <v>91.666666666666657</v>
      </c>
      <c r="L40" s="9">
        <v>42</v>
      </c>
      <c r="M40" s="9">
        <v>42</v>
      </c>
      <c r="N40" s="9">
        <f t="shared" si="3"/>
        <v>100</v>
      </c>
      <c r="O40" s="9">
        <f>C40+F40+I40+L40</f>
        <v>163</v>
      </c>
      <c r="P40" s="9">
        <f>D40+G40+J40+M40</f>
        <v>156</v>
      </c>
      <c r="Q40" s="9">
        <f t="shared" si="4"/>
        <v>95.705521472392647</v>
      </c>
    </row>
    <row r="41" spans="1:17" ht="15.75" x14ac:dyDescent="0.25">
      <c r="A41" s="2">
        <v>2041</v>
      </c>
      <c r="B41" s="1" t="s">
        <v>42</v>
      </c>
      <c r="C41" s="8">
        <v>42</v>
      </c>
      <c r="D41" s="8">
        <v>34</v>
      </c>
      <c r="E41" s="9">
        <f t="shared" si="0"/>
        <v>80.952380952380949</v>
      </c>
      <c r="F41" s="8">
        <v>43</v>
      </c>
      <c r="G41" s="8">
        <v>40</v>
      </c>
      <c r="H41" s="9">
        <f t="shared" si="1"/>
        <v>93.023255813953483</v>
      </c>
      <c r="I41" s="10">
        <v>36</v>
      </c>
      <c r="J41" s="8">
        <f>12+17</f>
        <v>29</v>
      </c>
      <c r="K41" s="9">
        <f t="shared" si="2"/>
        <v>80.555555555555557</v>
      </c>
      <c r="L41" s="9">
        <v>42</v>
      </c>
      <c r="M41" s="9">
        <v>36</v>
      </c>
      <c r="N41" s="9">
        <f t="shared" si="3"/>
        <v>85.714285714285708</v>
      </c>
      <c r="O41" s="9">
        <f>C41+F41+I41+L41</f>
        <v>163</v>
      </c>
      <c r="P41" s="9">
        <f>D41+G41+J41+M41</f>
        <v>139</v>
      </c>
      <c r="Q41" s="9">
        <f t="shared" si="4"/>
        <v>85.276073619631902</v>
      </c>
    </row>
    <row r="42" spans="1:17" ht="15.75" x14ac:dyDescent="0.25">
      <c r="A42" s="2">
        <v>2042</v>
      </c>
      <c r="B42" s="1" t="s">
        <v>43</v>
      </c>
      <c r="C42" s="8">
        <v>42</v>
      </c>
      <c r="D42" s="8">
        <v>39</v>
      </c>
      <c r="E42" s="9">
        <f t="shared" si="0"/>
        <v>92.857142857142861</v>
      </c>
      <c r="F42" s="8">
        <v>43</v>
      </c>
      <c r="G42" s="8">
        <f>25+15</f>
        <v>40</v>
      </c>
      <c r="H42" s="9">
        <f t="shared" si="1"/>
        <v>93.023255813953483</v>
      </c>
      <c r="I42" s="10">
        <v>36</v>
      </c>
      <c r="J42" s="8">
        <f>19+14</f>
        <v>33</v>
      </c>
      <c r="K42" s="9">
        <f t="shared" si="2"/>
        <v>91.666666666666657</v>
      </c>
      <c r="L42" s="9">
        <v>42</v>
      </c>
      <c r="M42" s="9">
        <v>40</v>
      </c>
      <c r="N42" s="9">
        <f t="shared" si="3"/>
        <v>95.238095238095227</v>
      </c>
      <c r="O42" s="9">
        <f>C42+F42+I42+L42</f>
        <v>163</v>
      </c>
      <c r="P42" s="9">
        <f>D42+G42+J42+M42</f>
        <v>152</v>
      </c>
      <c r="Q42" s="9">
        <f t="shared" si="4"/>
        <v>93.251533742331276</v>
      </c>
    </row>
    <row r="43" spans="1:17" ht="15.75" x14ac:dyDescent="0.25">
      <c r="A43" s="2">
        <v>2043</v>
      </c>
      <c r="B43" s="1" t="s">
        <v>44</v>
      </c>
      <c r="C43" s="8">
        <v>42</v>
      </c>
      <c r="D43" s="8">
        <v>42</v>
      </c>
      <c r="E43" s="9">
        <f t="shared" si="0"/>
        <v>100</v>
      </c>
      <c r="F43" s="8">
        <v>43</v>
      </c>
      <c r="G43" s="8">
        <v>42</v>
      </c>
      <c r="H43" s="9">
        <f t="shared" si="1"/>
        <v>97.674418604651152</v>
      </c>
      <c r="I43" s="10">
        <v>36</v>
      </c>
      <c r="J43" s="8">
        <f>23+12</f>
        <v>35</v>
      </c>
      <c r="K43" s="9">
        <f t="shared" si="2"/>
        <v>97.222222222222214</v>
      </c>
      <c r="L43" s="9">
        <v>41</v>
      </c>
      <c r="M43" s="9">
        <v>41</v>
      </c>
      <c r="N43" s="9">
        <f t="shared" si="3"/>
        <v>100</v>
      </c>
      <c r="O43" s="9">
        <f>C43+F43+I43+L43</f>
        <v>162</v>
      </c>
      <c r="P43" s="9">
        <f>D43+G43+J43+M43</f>
        <v>160</v>
      </c>
      <c r="Q43" s="9">
        <f t="shared" si="4"/>
        <v>98.76543209876543</v>
      </c>
    </row>
    <row r="44" spans="1:17" ht="15.75" x14ac:dyDescent="0.25">
      <c r="A44" s="2">
        <v>2044</v>
      </c>
      <c r="B44" s="1" t="s">
        <v>45</v>
      </c>
      <c r="C44" s="8">
        <v>42</v>
      </c>
      <c r="D44" s="8">
        <v>38</v>
      </c>
      <c r="E44" s="9">
        <f t="shared" si="0"/>
        <v>90.476190476190482</v>
      </c>
      <c r="F44" s="8">
        <v>43</v>
      </c>
      <c r="G44" s="8">
        <v>36</v>
      </c>
      <c r="H44" s="9">
        <f t="shared" si="1"/>
        <v>83.720930232558146</v>
      </c>
      <c r="I44" s="10">
        <v>36</v>
      </c>
      <c r="J44" s="8">
        <v>36</v>
      </c>
      <c r="K44" s="9">
        <f t="shared" si="2"/>
        <v>100</v>
      </c>
      <c r="L44" s="9">
        <v>42</v>
      </c>
      <c r="M44" s="9">
        <v>40</v>
      </c>
      <c r="N44" s="9">
        <f t="shared" si="3"/>
        <v>95.238095238095227</v>
      </c>
      <c r="O44" s="9">
        <f>C44+F44+I44+L44</f>
        <v>163</v>
      </c>
      <c r="P44" s="9">
        <f>D44+G44+J44+M44</f>
        <v>150</v>
      </c>
      <c r="Q44" s="9">
        <f t="shared" si="4"/>
        <v>92.024539877300612</v>
      </c>
    </row>
    <row r="45" spans="1:17" ht="15.75" x14ac:dyDescent="0.25">
      <c r="A45" s="2">
        <v>2045</v>
      </c>
      <c r="B45" s="1" t="s">
        <v>46</v>
      </c>
      <c r="C45" s="8">
        <v>42</v>
      </c>
      <c r="D45" s="9">
        <v>40</v>
      </c>
      <c r="E45" s="9">
        <f t="shared" si="0"/>
        <v>95.238095238095227</v>
      </c>
      <c r="F45" s="8">
        <v>43</v>
      </c>
      <c r="G45" s="9">
        <v>42</v>
      </c>
      <c r="H45" s="9">
        <f t="shared" si="1"/>
        <v>97.674418604651152</v>
      </c>
      <c r="I45" s="10">
        <v>36</v>
      </c>
      <c r="J45" s="8">
        <v>36</v>
      </c>
      <c r="K45" s="9">
        <f t="shared" si="2"/>
        <v>100</v>
      </c>
      <c r="L45" s="9">
        <v>41</v>
      </c>
      <c r="M45" s="9">
        <v>40</v>
      </c>
      <c r="N45" s="9">
        <f t="shared" si="3"/>
        <v>97.560975609756099</v>
      </c>
      <c r="O45" s="9">
        <f>C45+F45+I45+L45</f>
        <v>162</v>
      </c>
      <c r="P45" s="9">
        <f>D45+G45+J45+M45</f>
        <v>158</v>
      </c>
      <c r="Q45" s="9">
        <f t="shared" si="4"/>
        <v>97.53086419753086</v>
      </c>
    </row>
    <row r="46" spans="1:17" ht="15.75" x14ac:dyDescent="0.25">
      <c r="A46" s="2">
        <v>2046</v>
      </c>
      <c r="B46" s="2" t="s">
        <v>47</v>
      </c>
      <c r="C46" s="8">
        <v>42</v>
      </c>
      <c r="D46" s="8">
        <v>35</v>
      </c>
      <c r="E46" s="9">
        <f t="shared" si="0"/>
        <v>83.333333333333343</v>
      </c>
      <c r="F46" s="8">
        <v>43</v>
      </c>
      <c r="G46" s="8">
        <v>33</v>
      </c>
      <c r="H46" s="9">
        <f t="shared" si="1"/>
        <v>76.744186046511629</v>
      </c>
      <c r="I46" s="10">
        <v>36</v>
      </c>
      <c r="J46" s="8">
        <v>32</v>
      </c>
      <c r="K46" s="9">
        <f t="shared" si="2"/>
        <v>88.888888888888886</v>
      </c>
      <c r="L46" s="9">
        <v>41</v>
      </c>
      <c r="M46" s="9">
        <v>33</v>
      </c>
      <c r="N46" s="9">
        <f t="shared" si="3"/>
        <v>80.487804878048792</v>
      </c>
      <c r="O46" s="9">
        <f>C46+F46+I46+L46</f>
        <v>162</v>
      </c>
      <c r="P46" s="9">
        <f>D46+G46+J46+M46</f>
        <v>133</v>
      </c>
      <c r="Q46" s="9">
        <f t="shared" si="4"/>
        <v>82.098765432098759</v>
      </c>
    </row>
    <row r="47" spans="1:17" ht="15.75" x14ac:dyDescent="0.25">
      <c r="A47" s="2">
        <v>2047</v>
      </c>
      <c r="B47" s="1" t="s">
        <v>48</v>
      </c>
      <c r="C47" s="8">
        <v>42</v>
      </c>
      <c r="D47" s="8">
        <v>42</v>
      </c>
      <c r="E47" s="9">
        <f t="shared" si="0"/>
        <v>100</v>
      </c>
      <c r="F47" s="8">
        <v>43</v>
      </c>
      <c r="G47" s="8">
        <v>43</v>
      </c>
      <c r="H47" s="9">
        <f t="shared" si="1"/>
        <v>100</v>
      </c>
      <c r="I47" s="10">
        <v>36</v>
      </c>
      <c r="J47" s="8">
        <v>36</v>
      </c>
      <c r="K47" s="9">
        <f t="shared" si="2"/>
        <v>100</v>
      </c>
      <c r="L47" s="9">
        <v>39</v>
      </c>
      <c r="M47" s="9">
        <v>39</v>
      </c>
      <c r="N47" s="9">
        <f t="shared" si="3"/>
        <v>100</v>
      </c>
      <c r="O47" s="9">
        <f>C47+F47+I47+L47</f>
        <v>160</v>
      </c>
      <c r="P47" s="9">
        <f>D47+G47+J47+M47</f>
        <v>160</v>
      </c>
      <c r="Q47" s="9">
        <f t="shared" si="4"/>
        <v>100</v>
      </c>
    </row>
    <row r="48" spans="1:17" ht="15.75" x14ac:dyDescent="0.25">
      <c r="A48" s="2">
        <v>2048</v>
      </c>
      <c r="B48" s="1" t="s">
        <v>49</v>
      </c>
      <c r="C48" s="8">
        <v>42</v>
      </c>
      <c r="D48" s="8">
        <v>41</v>
      </c>
      <c r="E48" s="9">
        <f t="shared" si="0"/>
        <v>97.61904761904762</v>
      </c>
      <c r="F48" s="8">
        <v>43</v>
      </c>
      <c r="G48" s="8">
        <f>27+16</f>
        <v>43</v>
      </c>
      <c r="H48" s="9">
        <f t="shared" si="1"/>
        <v>100</v>
      </c>
      <c r="I48" s="10">
        <v>36</v>
      </c>
      <c r="J48" s="8">
        <v>35</v>
      </c>
      <c r="K48" s="9">
        <f t="shared" si="2"/>
        <v>97.222222222222214</v>
      </c>
      <c r="L48" s="9">
        <v>42</v>
      </c>
      <c r="M48" s="9">
        <v>42</v>
      </c>
      <c r="N48" s="9">
        <f t="shared" si="3"/>
        <v>100</v>
      </c>
      <c r="O48" s="9">
        <f>C48+F48+I48+L48</f>
        <v>163</v>
      </c>
      <c r="P48" s="9">
        <f>D48+G48+J48+M48</f>
        <v>161</v>
      </c>
      <c r="Q48" s="9">
        <f t="shared" si="4"/>
        <v>98.773006134969322</v>
      </c>
    </row>
    <row r="49" spans="1:17" ht="15.75" x14ac:dyDescent="0.25">
      <c r="A49" s="2">
        <v>2049</v>
      </c>
      <c r="B49" s="1" t="s">
        <v>50</v>
      </c>
      <c r="C49" s="8">
        <v>42</v>
      </c>
      <c r="D49" s="8">
        <v>34</v>
      </c>
      <c r="E49" s="9">
        <f t="shared" si="0"/>
        <v>80.952380952380949</v>
      </c>
      <c r="F49" s="8">
        <v>43</v>
      </c>
      <c r="G49" s="8">
        <v>35</v>
      </c>
      <c r="H49" s="9">
        <f t="shared" si="1"/>
        <v>81.395348837209298</v>
      </c>
      <c r="I49" s="10">
        <v>36</v>
      </c>
      <c r="J49" s="8">
        <v>28</v>
      </c>
      <c r="K49" s="9">
        <f t="shared" si="2"/>
        <v>77.777777777777786</v>
      </c>
      <c r="L49" s="9">
        <v>41</v>
      </c>
      <c r="M49" s="9">
        <v>35</v>
      </c>
      <c r="N49" s="9">
        <f t="shared" si="3"/>
        <v>85.365853658536579</v>
      </c>
      <c r="O49" s="9">
        <f>C49+F49+I49+L49</f>
        <v>162</v>
      </c>
      <c r="P49" s="9">
        <f>D49+G49+J49+M49</f>
        <v>132</v>
      </c>
      <c r="Q49" s="9">
        <f t="shared" si="4"/>
        <v>81.481481481481481</v>
      </c>
    </row>
    <row r="50" spans="1:17" ht="15.75" x14ac:dyDescent="0.25">
      <c r="A50" s="2">
        <v>2050</v>
      </c>
      <c r="B50" s="1" t="s">
        <v>51</v>
      </c>
      <c r="C50" s="8">
        <v>42</v>
      </c>
      <c r="D50" s="8">
        <v>37</v>
      </c>
      <c r="E50" s="9">
        <f t="shared" si="0"/>
        <v>88.095238095238088</v>
      </c>
      <c r="F50" s="8">
        <v>43</v>
      </c>
      <c r="G50" s="8">
        <v>36</v>
      </c>
      <c r="H50" s="9">
        <f t="shared" si="1"/>
        <v>83.720930232558146</v>
      </c>
      <c r="I50" s="10">
        <v>36</v>
      </c>
      <c r="J50" s="8">
        <v>31</v>
      </c>
      <c r="K50" s="9">
        <f t="shared" si="2"/>
        <v>86.111111111111114</v>
      </c>
      <c r="L50" s="9">
        <v>42</v>
      </c>
      <c r="M50" s="9">
        <v>36</v>
      </c>
      <c r="N50" s="9">
        <f t="shared" si="3"/>
        <v>85.714285714285708</v>
      </c>
      <c r="O50" s="9">
        <f>C50+F50+I50+L50</f>
        <v>163</v>
      </c>
      <c r="P50" s="9">
        <f>D50+G50+J50+M50</f>
        <v>140</v>
      </c>
      <c r="Q50" s="9">
        <f t="shared" si="4"/>
        <v>85.889570552147248</v>
      </c>
    </row>
    <row r="51" spans="1:17" ht="15.75" x14ac:dyDescent="0.25">
      <c r="A51" s="2">
        <v>2051</v>
      </c>
      <c r="B51" s="1" t="s">
        <v>52</v>
      </c>
      <c r="C51" s="8">
        <v>42</v>
      </c>
      <c r="D51" s="8">
        <v>42</v>
      </c>
      <c r="E51" s="9">
        <f t="shared" si="0"/>
        <v>100</v>
      </c>
      <c r="F51" s="8">
        <v>43</v>
      </c>
      <c r="G51" s="8">
        <v>43</v>
      </c>
      <c r="H51" s="9">
        <f t="shared" si="1"/>
        <v>100</v>
      </c>
      <c r="I51" s="10">
        <v>36</v>
      </c>
      <c r="J51" s="8">
        <v>34</v>
      </c>
      <c r="K51" s="9">
        <f t="shared" si="2"/>
        <v>94.444444444444443</v>
      </c>
      <c r="L51" s="9">
        <v>41</v>
      </c>
      <c r="M51" s="9">
        <v>40</v>
      </c>
      <c r="N51" s="9">
        <f t="shared" si="3"/>
        <v>97.560975609756099</v>
      </c>
      <c r="O51" s="9">
        <f>C51+F51+I51+L51</f>
        <v>162</v>
      </c>
      <c r="P51" s="9">
        <f>D51+G51+J51+M51</f>
        <v>159</v>
      </c>
      <c r="Q51" s="9">
        <f t="shared" si="4"/>
        <v>98.148148148148152</v>
      </c>
    </row>
    <row r="52" spans="1:17" ht="15.75" x14ac:dyDescent="0.25">
      <c r="A52" s="2">
        <v>2052</v>
      </c>
      <c r="B52" s="1" t="s">
        <v>53</v>
      </c>
      <c r="C52" s="8">
        <v>42</v>
      </c>
      <c r="D52" s="8">
        <v>32</v>
      </c>
      <c r="E52" s="9">
        <f t="shared" si="0"/>
        <v>76.19047619047619</v>
      </c>
      <c r="F52" s="8">
        <v>43</v>
      </c>
      <c r="G52" s="8">
        <v>33</v>
      </c>
      <c r="H52" s="9">
        <f t="shared" si="1"/>
        <v>76.744186046511629</v>
      </c>
      <c r="I52" s="10">
        <v>36</v>
      </c>
      <c r="J52" s="8">
        <v>31</v>
      </c>
      <c r="K52" s="9">
        <f t="shared" si="2"/>
        <v>86.111111111111114</v>
      </c>
      <c r="L52" s="9">
        <v>41</v>
      </c>
      <c r="M52" s="9">
        <v>31</v>
      </c>
      <c r="N52" s="9">
        <f t="shared" si="3"/>
        <v>75.609756097560975</v>
      </c>
      <c r="O52" s="9">
        <f>C52+F52+I52+L52</f>
        <v>162</v>
      </c>
      <c r="P52" s="9">
        <f>D52+G52+J52+M52</f>
        <v>127</v>
      </c>
      <c r="Q52" s="9">
        <f t="shared" si="4"/>
        <v>78.395061728395063</v>
      </c>
    </row>
    <row r="53" spans="1:17" ht="15.75" x14ac:dyDescent="0.25">
      <c r="A53" s="2">
        <v>2053</v>
      </c>
      <c r="B53" s="1" t="s">
        <v>54</v>
      </c>
      <c r="C53" s="8">
        <v>42</v>
      </c>
      <c r="D53" s="8">
        <v>36</v>
      </c>
      <c r="E53" s="9">
        <f t="shared" si="0"/>
        <v>85.714285714285708</v>
      </c>
      <c r="F53" s="8">
        <v>43</v>
      </c>
      <c r="G53" s="8">
        <v>35</v>
      </c>
      <c r="H53" s="9">
        <f t="shared" si="1"/>
        <v>81.395348837209298</v>
      </c>
      <c r="I53" s="10">
        <v>36</v>
      </c>
      <c r="J53" s="8">
        <v>31</v>
      </c>
      <c r="K53" s="9">
        <f t="shared" si="2"/>
        <v>86.111111111111114</v>
      </c>
      <c r="L53" s="9">
        <v>39</v>
      </c>
      <c r="M53" s="9">
        <v>34</v>
      </c>
      <c r="N53" s="9">
        <f t="shared" si="3"/>
        <v>87.179487179487182</v>
      </c>
      <c r="O53" s="9">
        <f>C53+F53+I53+L53</f>
        <v>160</v>
      </c>
      <c r="P53" s="9">
        <f>D53+G53+J53+M53</f>
        <v>136</v>
      </c>
      <c r="Q53" s="9">
        <f t="shared" si="4"/>
        <v>85</v>
      </c>
    </row>
    <row r="54" spans="1:17" ht="15.75" x14ac:dyDescent="0.25">
      <c r="A54" s="2">
        <v>2054</v>
      </c>
      <c r="B54" s="1" t="s">
        <v>55</v>
      </c>
      <c r="C54" s="8">
        <v>42</v>
      </c>
      <c r="D54" s="8">
        <v>41</v>
      </c>
      <c r="E54" s="9">
        <f t="shared" si="0"/>
        <v>97.61904761904762</v>
      </c>
      <c r="F54" s="8">
        <v>43</v>
      </c>
      <c r="G54" s="8">
        <v>38</v>
      </c>
      <c r="H54" s="9">
        <f t="shared" si="1"/>
        <v>88.372093023255815</v>
      </c>
      <c r="I54" s="10">
        <v>36</v>
      </c>
      <c r="J54" s="8">
        <v>30</v>
      </c>
      <c r="K54" s="9">
        <f t="shared" si="2"/>
        <v>83.333333333333343</v>
      </c>
      <c r="L54" s="9">
        <v>39</v>
      </c>
      <c r="M54" s="9">
        <v>38</v>
      </c>
      <c r="N54" s="9">
        <f t="shared" si="3"/>
        <v>97.435897435897431</v>
      </c>
      <c r="O54" s="9">
        <f>C54+F54+I54+L54</f>
        <v>160</v>
      </c>
      <c r="P54" s="9">
        <f>D54+G54+J54+M54</f>
        <v>147</v>
      </c>
      <c r="Q54" s="9">
        <f t="shared" si="4"/>
        <v>91.875</v>
      </c>
    </row>
    <row r="55" spans="1:17" ht="15.75" x14ac:dyDescent="0.25">
      <c r="A55" s="2">
        <v>2055</v>
      </c>
      <c r="B55" s="1" t="s">
        <v>56</v>
      </c>
      <c r="C55" s="8">
        <v>42</v>
      </c>
      <c r="D55" s="8">
        <v>37</v>
      </c>
      <c r="E55" s="9">
        <f t="shared" si="0"/>
        <v>88.095238095238088</v>
      </c>
      <c r="F55" s="8">
        <v>43</v>
      </c>
      <c r="G55" s="8">
        <v>41</v>
      </c>
      <c r="H55" s="9">
        <f t="shared" si="1"/>
        <v>95.348837209302332</v>
      </c>
      <c r="I55" s="10">
        <v>36</v>
      </c>
      <c r="J55" s="8">
        <v>33</v>
      </c>
      <c r="K55" s="9">
        <f t="shared" si="2"/>
        <v>91.666666666666657</v>
      </c>
      <c r="L55" s="9">
        <v>42</v>
      </c>
      <c r="M55" s="9">
        <v>38</v>
      </c>
      <c r="N55" s="9">
        <f t="shared" si="3"/>
        <v>90.476190476190482</v>
      </c>
      <c r="O55" s="9">
        <f>C55+F55+I55+L55</f>
        <v>163</v>
      </c>
      <c r="P55" s="9">
        <f>D55+G55+J55+M55</f>
        <v>149</v>
      </c>
      <c r="Q55" s="9">
        <f t="shared" si="4"/>
        <v>91.411042944785279</v>
      </c>
    </row>
    <row r="56" spans="1:17" ht="15.75" x14ac:dyDescent="0.25">
      <c r="A56" s="2">
        <v>2056</v>
      </c>
      <c r="B56" s="1" t="s">
        <v>57</v>
      </c>
      <c r="C56" s="8">
        <v>42</v>
      </c>
      <c r="D56" s="8">
        <v>38</v>
      </c>
      <c r="E56" s="9">
        <f t="shared" si="0"/>
        <v>90.476190476190482</v>
      </c>
      <c r="F56" s="8">
        <v>43</v>
      </c>
      <c r="G56" s="8">
        <v>37</v>
      </c>
      <c r="H56" s="9">
        <f t="shared" si="1"/>
        <v>86.04651162790698</v>
      </c>
      <c r="I56" s="10">
        <v>36</v>
      </c>
      <c r="J56" s="8">
        <v>31</v>
      </c>
      <c r="K56" s="9">
        <f t="shared" si="2"/>
        <v>86.111111111111114</v>
      </c>
      <c r="L56" s="9">
        <v>42</v>
      </c>
      <c r="M56" s="9">
        <v>37</v>
      </c>
      <c r="N56" s="9">
        <f t="shared" si="3"/>
        <v>88.095238095238088</v>
      </c>
      <c r="O56" s="9">
        <f>C56+F56+I56+L56</f>
        <v>163</v>
      </c>
      <c r="P56" s="9">
        <f>D56+G56+J56+M56</f>
        <v>143</v>
      </c>
      <c r="Q56" s="9">
        <f t="shared" si="4"/>
        <v>87.730061349693258</v>
      </c>
    </row>
    <row r="57" spans="1:17" ht="15.75" x14ac:dyDescent="0.25">
      <c r="A57" s="2">
        <v>2057</v>
      </c>
      <c r="B57" s="1" t="s">
        <v>58</v>
      </c>
      <c r="C57" s="8">
        <v>42</v>
      </c>
      <c r="D57" s="8">
        <v>32</v>
      </c>
      <c r="E57" s="9">
        <f t="shared" si="0"/>
        <v>76.19047619047619</v>
      </c>
      <c r="F57" s="8">
        <v>43</v>
      </c>
      <c r="G57" s="8">
        <v>34</v>
      </c>
      <c r="H57" s="9">
        <f t="shared" si="1"/>
        <v>79.069767441860463</v>
      </c>
      <c r="I57" s="10">
        <v>36</v>
      </c>
      <c r="J57" s="8">
        <v>25</v>
      </c>
      <c r="K57" s="9">
        <f t="shared" si="2"/>
        <v>69.444444444444443</v>
      </c>
      <c r="L57" s="9">
        <v>41</v>
      </c>
      <c r="M57" s="9">
        <v>32</v>
      </c>
      <c r="N57" s="9">
        <f t="shared" si="3"/>
        <v>78.048780487804876</v>
      </c>
      <c r="O57" s="9">
        <f>C57+F57+I57+L57</f>
        <v>162</v>
      </c>
      <c r="P57" s="9">
        <f>D57+G57+J57+M57</f>
        <v>123</v>
      </c>
      <c r="Q57" s="9">
        <f t="shared" si="4"/>
        <v>75.925925925925924</v>
      </c>
    </row>
    <row r="58" spans="1:17" ht="15.75" x14ac:dyDescent="0.25">
      <c r="A58" s="2">
        <v>2058</v>
      </c>
      <c r="B58" s="1" t="s">
        <v>59</v>
      </c>
      <c r="C58" s="8">
        <v>42</v>
      </c>
      <c r="D58" s="8">
        <v>42</v>
      </c>
      <c r="E58" s="9">
        <f t="shared" si="0"/>
        <v>100</v>
      </c>
      <c r="F58" s="8">
        <v>43</v>
      </c>
      <c r="G58" s="8">
        <f>29+13</f>
        <v>42</v>
      </c>
      <c r="H58" s="9">
        <f t="shared" si="1"/>
        <v>97.674418604651152</v>
      </c>
      <c r="I58" s="10">
        <v>36</v>
      </c>
      <c r="J58" s="8">
        <f>23+12</f>
        <v>35</v>
      </c>
      <c r="K58" s="9">
        <f t="shared" si="2"/>
        <v>97.222222222222214</v>
      </c>
      <c r="L58" s="9">
        <v>42</v>
      </c>
      <c r="M58" s="9">
        <v>42</v>
      </c>
      <c r="N58" s="9">
        <f t="shared" si="3"/>
        <v>100</v>
      </c>
      <c r="O58" s="9">
        <f>C58+F58+I58+L58</f>
        <v>163</v>
      </c>
      <c r="P58" s="9">
        <f>D58+G58+J58+M58</f>
        <v>161</v>
      </c>
      <c r="Q58" s="9">
        <f t="shared" si="4"/>
        <v>98.773006134969322</v>
      </c>
    </row>
    <row r="59" spans="1:17" ht="15.75" x14ac:dyDescent="0.25">
      <c r="A59" s="2">
        <v>2059</v>
      </c>
      <c r="B59" s="1" t="s">
        <v>60</v>
      </c>
      <c r="C59" s="8">
        <v>42</v>
      </c>
      <c r="D59" s="8">
        <v>39</v>
      </c>
      <c r="E59" s="9">
        <f t="shared" si="0"/>
        <v>92.857142857142861</v>
      </c>
      <c r="F59" s="8">
        <v>43</v>
      </c>
      <c r="G59" s="8">
        <v>39</v>
      </c>
      <c r="H59" s="9">
        <f t="shared" si="1"/>
        <v>90.697674418604649</v>
      </c>
      <c r="I59" s="10">
        <v>36</v>
      </c>
      <c r="J59" s="8">
        <v>32</v>
      </c>
      <c r="K59" s="9">
        <f t="shared" si="2"/>
        <v>88.888888888888886</v>
      </c>
      <c r="L59" s="9">
        <v>42</v>
      </c>
      <c r="M59" s="9">
        <v>38</v>
      </c>
      <c r="N59" s="9">
        <f t="shared" si="3"/>
        <v>90.476190476190482</v>
      </c>
      <c r="O59" s="9">
        <f>C59+F59+I59+L59</f>
        <v>163</v>
      </c>
      <c r="P59" s="9">
        <f>D59+G59+J59+M59</f>
        <v>148</v>
      </c>
      <c r="Q59" s="9">
        <f t="shared" si="4"/>
        <v>90.797546012269933</v>
      </c>
    </row>
    <row r="60" spans="1:17" ht="15.75" x14ac:dyDescent="0.25">
      <c r="A60" s="2">
        <v>2060</v>
      </c>
      <c r="B60" s="1" t="s">
        <v>61</v>
      </c>
      <c r="C60" s="8">
        <v>42</v>
      </c>
      <c r="D60" s="8">
        <v>37</v>
      </c>
      <c r="E60" s="9">
        <f t="shared" si="0"/>
        <v>88.095238095238088</v>
      </c>
      <c r="F60" s="8">
        <v>43</v>
      </c>
      <c r="G60" s="8">
        <f>25+14</f>
        <v>39</v>
      </c>
      <c r="H60" s="9">
        <f t="shared" si="1"/>
        <v>90.697674418604649</v>
      </c>
      <c r="I60" s="10">
        <v>36</v>
      </c>
      <c r="J60" s="8">
        <f>18+14</f>
        <v>32</v>
      </c>
      <c r="K60" s="9">
        <f t="shared" si="2"/>
        <v>88.888888888888886</v>
      </c>
      <c r="L60" s="9">
        <v>42</v>
      </c>
      <c r="M60" s="9">
        <v>38</v>
      </c>
      <c r="N60" s="9">
        <f t="shared" si="3"/>
        <v>90.476190476190482</v>
      </c>
      <c r="O60" s="9">
        <f>C60+F60+I60+L60</f>
        <v>163</v>
      </c>
      <c r="P60" s="9">
        <f>D60+G60+J60+M60</f>
        <v>146</v>
      </c>
      <c r="Q60" s="9">
        <f t="shared" si="4"/>
        <v>89.570552147239269</v>
      </c>
    </row>
    <row r="61" spans="1:17" ht="15.75" x14ac:dyDescent="0.25">
      <c r="A61" s="2">
        <v>2061</v>
      </c>
      <c r="B61" s="1" t="s">
        <v>62</v>
      </c>
      <c r="C61" s="8">
        <v>42</v>
      </c>
      <c r="D61" s="8">
        <v>36</v>
      </c>
      <c r="E61" s="9">
        <f t="shared" si="0"/>
        <v>85.714285714285708</v>
      </c>
      <c r="F61" s="8">
        <v>43</v>
      </c>
      <c r="G61" s="8">
        <v>40</v>
      </c>
      <c r="H61" s="9">
        <f t="shared" si="1"/>
        <v>93.023255813953483</v>
      </c>
      <c r="I61" s="10">
        <v>36</v>
      </c>
      <c r="J61" s="8">
        <v>30</v>
      </c>
      <c r="K61" s="9">
        <f t="shared" si="2"/>
        <v>83.333333333333343</v>
      </c>
      <c r="L61" s="9">
        <v>42</v>
      </c>
      <c r="M61" s="9">
        <v>37</v>
      </c>
      <c r="N61" s="9">
        <f t="shared" si="3"/>
        <v>88.095238095238088</v>
      </c>
      <c r="O61" s="9">
        <f>C61+F61+I61+L61</f>
        <v>163</v>
      </c>
      <c r="P61" s="9">
        <f>D61+G61+J61+M61</f>
        <v>143</v>
      </c>
      <c r="Q61" s="9">
        <f t="shared" si="4"/>
        <v>87.730061349693258</v>
      </c>
    </row>
    <row r="62" spans="1:17" ht="15.75" x14ac:dyDescent="0.25">
      <c r="A62" s="2">
        <v>2062</v>
      </c>
      <c r="B62" s="1" t="s">
        <v>63</v>
      </c>
      <c r="C62" s="8">
        <v>42</v>
      </c>
      <c r="D62" s="8">
        <v>42</v>
      </c>
      <c r="E62" s="9">
        <f t="shared" si="0"/>
        <v>100</v>
      </c>
      <c r="F62" s="8">
        <v>43</v>
      </c>
      <c r="G62" s="8">
        <v>40</v>
      </c>
      <c r="H62" s="9">
        <f t="shared" si="1"/>
        <v>93.023255813953483</v>
      </c>
      <c r="I62" s="10">
        <v>36</v>
      </c>
      <c r="J62" s="8">
        <v>35</v>
      </c>
      <c r="K62" s="9">
        <f t="shared" si="2"/>
        <v>97.222222222222214</v>
      </c>
      <c r="L62" s="9">
        <v>42</v>
      </c>
      <c r="M62" s="9">
        <v>42</v>
      </c>
      <c r="N62" s="9">
        <f t="shared" si="3"/>
        <v>100</v>
      </c>
      <c r="O62" s="9">
        <f>C62+F62+I62+L62</f>
        <v>163</v>
      </c>
      <c r="P62" s="9">
        <f>D62+G62+J62+M62</f>
        <v>159</v>
      </c>
      <c r="Q62" s="9">
        <f t="shared" si="4"/>
        <v>97.546012269938657</v>
      </c>
    </row>
    <row r="63" spans="1:17" ht="15.75" x14ac:dyDescent="0.25">
      <c r="A63" s="2">
        <v>2063</v>
      </c>
      <c r="B63" s="1" t="s">
        <v>64</v>
      </c>
      <c r="C63" s="8">
        <v>42</v>
      </c>
      <c r="D63" s="8">
        <v>40</v>
      </c>
      <c r="E63" s="9">
        <f t="shared" si="0"/>
        <v>95.238095238095227</v>
      </c>
      <c r="F63" s="8">
        <v>43</v>
      </c>
      <c r="G63" s="8">
        <f>23+18</f>
        <v>41</v>
      </c>
      <c r="H63" s="9">
        <f t="shared" si="1"/>
        <v>95.348837209302332</v>
      </c>
      <c r="I63" s="10">
        <v>36</v>
      </c>
      <c r="J63" s="8">
        <v>34</v>
      </c>
      <c r="K63" s="9">
        <f t="shared" si="2"/>
        <v>94.444444444444443</v>
      </c>
      <c r="L63" s="9">
        <v>41</v>
      </c>
      <c r="M63" s="9">
        <v>38</v>
      </c>
      <c r="N63" s="9">
        <f t="shared" si="3"/>
        <v>92.682926829268297</v>
      </c>
      <c r="O63" s="9">
        <f>C63+F63+I63+L63</f>
        <v>162</v>
      </c>
      <c r="P63" s="9">
        <f>D63+G63+J63+M63</f>
        <v>153</v>
      </c>
      <c r="Q63" s="9">
        <f t="shared" si="4"/>
        <v>94.444444444444443</v>
      </c>
    </row>
    <row r="64" spans="1:17" ht="15.75" x14ac:dyDescent="0.25">
      <c r="A64" s="2">
        <v>2064</v>
      </c>
      <c r="B64" s="1" t="s">
        <v>65</v>
      </c>
      <c r="C64" s="8">
        <v>42</v>
      </c>
      <c r="D64" s="8">
        <v>40</v>
      </c>
      <c r="E64" s="9">
        <f t="shared" si="0"/>
        <v>95.238095238095227</v>
      </c>
      <c r="F64" s="8">
        <v>43</v>
      </c>
      <c r="G64" s="8">
        <f>35</f>
        <v>35</v>
      </c>
      <c r="H64" s="9">
        <f t="shared" si="1"/>
        <v>81.395348837209298</v>
      </c>
      <c r="I64" s="10">
        <v>36</v>
      </c>
      <c r="J64" s="8">
        <f>18+16</f>
        <v>34</v>
      </c>
      <c r="K64" s="9">
        <f t="shared" si="2"/>
        <v>94.444444444444443</v>
      </c>
      <c r="L64" s="9">
        <v>41</v>
      </c>
      <c r="M64" s="9">
        <v>36</v>
      </c>
      <c r="N64" s="9">
        <f t="shared" si="3"/>
        <v>87.804878048780495</v>
      </c>
      <c r="O64" s="9">
        <f>C64+F64+I64+L64</f>
        <v>162</v>
      </c>
      <c r="P64" s="9">
        <f>D64+G64+J64+M64</f>
        <v>145</v>
      </c>
      <c r="Q64" s="9">
        <f t="shared" si="4"/>
        <v>89.506172839506178</v>
      </c>
    </row>
    <row r="65" spans="1:25" ht="15.75" x14ac:dyDescent="0.25">
      <c r="A65" s="2">
        <v>2065</v>
      </c>
      <c r="B65" s="1" t="s">
        <v>66</v>
      </c>
      <c r="C65" s="8">
        <v>42</v>
      </c>
      <c r="D65" s="8">
        <v>37</v>
      </c>
      <c r="E65" s="9">
        <f t="shared" si="0"/>
        <v>88.095238095238088</v>
      </c>
      <c r="F65" s="8">
        <v>43</v>
      </c>
      <c r="G65" s="8">
        <v>36</v>
      </c>
      <c r="H65" s="9">
        <f t="shared" si="1"/>
        <v>83.720930232558146</v>
      </c>
      <c r="I65" s="10">
        <v>36</v>
      </c>
      <c r="J65" s="8">
        <v>29</v>
      </c>
      <c r="K65" s="9">
        <f t="shared" si="2"/>
        <v>80.555555555555557</v>
      </c>
      <c r="L65" s="9">
        <v>39</v>
      </c>
      <c r="M65" s="9">
        <v>39</v>
      </c>
      <c r="N65" s="9">
        <f t="shared" si="3"/>
        <v>100</v>
      </c>
      <c r="O65" s="9">
        <f>C65+F65+I65+L65</f>
        <v>160</v>
      </c>
      <c r="P65" s="9">
        <f>D65+G65+J65+M65</f>
        <v>141</v>
      </c>
      <c r="Q65" s="9">
        <f t="shared" si="4"/>
        <v>88.125</v>
      </c>
    </row>
    <row r="66" spans="1:25" ht="15.75" x14ac:dyDescent="0.25">
      <c r="A66" s="2">
        <v>2068</v>
      </c>
      <c r="B66" s="1" t="s">
        <v>67</v>
      </c>
      <c r="C66" s="8">
        <v>42</v>
      </c>
      <c r="D66" s="8">
        <v>37</v>
      </c>
      <c r="E66" s="9">
        <f t="shared" si="0"/>
        <v>88.095238095238088</v>
      </c>
      <c r="F66" s="8">
        <v>43</v>
      </c>
      <c r="G66" s="8">
        <v>34</v>
      </c>
      <c r="H66" s="9">
        <f t="shared" si="1"/>
        <v>79.069767441860463</v>
      </c>
      <c r="I66" s="10">
        <v>36</v>
      </c>
      <c r="J66" s="8">
        <v>33</v>
      </c>
      <c r="K66" s="9">
        <f t="shared" si="2"/>
        <v>91.666666666666657</v>
      </c>
      <c r="L66" s="9">
        <v>42</v>
      </c>
      <c r="M66" s="9">
        <v>35</v>
      </c>
      <c r="N66" s="9">
        <f t="shared" si="3"/>
        <v>83.333333333333343</v>
      </c>
      <c r="O66" s="9">
        <f>C66+F66+I66+L66</f>
        <v>163</v>
      </c>
      <c r="P66" s="9">
        <f>D66+G66+J66+M66</f>
        <v>139</v>
      </c>
      <c r="Q66" s="9">
        <f t="shared" si="4"/>
        <v>85.276073619631902</v>
      </c>
    </row>
    <row r="67" spans="1:25" ht="15.75" x14ac:dyDescent="0.25">
      <c r="A67" s="2">
        <v>2069</v>
      </c>
      <c r="B67" s="1" t="s">
        <v>68</v>
      </c>
      <c r="C67" s="8">
        <v>42</v>
      </c>
      <c r="D67" s="8">
        <v>39</v>
      </c>
      <c r="E67" s="9">
        <f t="shared" si="0"/>
        <v>92.857142857142861</v>
      </c>
      <c r="F67" s="8">
        <v>43</v>
      </c>
      <c r="G67" s="8">
        <v>40</v>
      </c>
      <c r="H67" s="9">
        <f t="shared" si="1"/>
        <v>93.023255813953483</v>
      </c>
      <c r="I67" s="10">
        <v>36</v>
      </c>
      <c r="J67" s="8">
        <v>30</v>
      </c>
      <c r="K67" s="9">
        <f t="shared" si="2"/>
        <v>83.333333333333343</v>
      </c>
      <c r="L67" s="9">
        <v>39</v>
      </c>
      <c r="M67" s="9">
        <v>34</v>
      </c>
      <c r="N67" s="9">
        <f t="shared" si="3"/>
        <v>87.179487179487182</v>
      </c>
      <c r="O67" s="9">
        <f>C67+F67+I67+L67</f>
        <v>160</v>
      </c>
      <c r="P67" s="9">
        <f>D67+G67+J67+M67</f>
        <v>143</v>
      </c>
      <c r="Q67" s="9">
        <f t="shared" si="4"/>
        <v>89.375</v>
      </c>
      <c r="Y67">
        <v>1400</v>
      </c>
    </row>
    <row r="68" spans="1:25" ht="15.75" x14ac:dyDescent="0.25">
      <c r="A68" s="2">
        <v>2070</v>
      </c>
      <c r="B68" s="1" t="s">
        <v>69</v>
      </c>
      <c r="C68" s="8">
        <v>42</v>
      </c>
      <c r="D68" s="8">
        <v>42</v>
      </c>
      <c r="E68" s="9">
        <f t="shared" si="0"/>
        <v>100</v>
      </c>
      <c r="F68" s="8">
        <v>43</v>
      </c>
      <c r="G68" s="8">
        <v>40</v>
      </c>
      <c r="H68" s="9">
        <f t="shared" si="1"/>
        <v>93.023255813953483</v>
      </c>
      <c r="I68" s="10">
        <v>36</v>
      </c>
      <c r="J68" s="8">
        <v>35</v>
      </c>
      <c r="K68" s="9">
        <f t="shared" si="2"/>
        <v>97.222222222222214</v>
      </c>
      <c r="L68" s="9">
        <v>42</v>
      </c>
      <c r="M68" s="9">
        <v>40</v>
      </c>
      <c r="N68" s="9">
        <f t="shared" si="3"/>
        <v>95.238095238095227</v>
      </c>
      <c r="O68" s="9">
        <f>C68+F68+I68+L68</f>
        <v>163</v>
      </c>
      <c r="P68" s="9">
        <f>D68+G68+J68+M68</f>
        <v>157</v>
      </c>
      <c r="Q68" s="9">
        <f t="shared" si="4"/>
        <v>96.319018404907979</v>
      </c>
    </row>
    <row r="69" spans="1:25" ht="15.75" x14ac:dyDescent="0.25">
      <c r="A69" s="2">
        <v>2071</v>
      </c>
      <c r="B69" s="1" t="s">
        <v>70</v>
      </c>
      <c r="C69" s="8">
        <v>42</v>
      </c>
      <c r="D69" s="8">
        <v>42</v>
      </c>
      <c r="E69" s="9">
        <f t="shared" si="0"/>
        <v>100</v>
      </c>
      <c r="F69" s="8">
        <v>43</v>
      </c>
      <c r="G69" s="8">
        <f>24+14</f>
        <v>38</v>
      </c>
      <c r="H69" s="9">
        <f t="shared" si="1"/>
        <v>88.372093023255815</v>
      </c>
      <c r="I69" s="10">
        <v>36</v>
      </c>
      <c r="J69" s="8">
        <f>19+14</f>
        <v>33</v>
      </c>
      <c r="K69" s="9">
        <f t="shared" si="2"/>
        <v>91.666666666666657</v>
      </c>
      <c r="L69" s="9">
        <v>39</v>
      </c>
      <c r="M69" s="9">
        <v>39</v>
      </c>
      <c r="N69" s="9">
        <f t="shared" si="3"/>
        <v>100</v>
      </c>
      <c r="O69" s="9">
        <f>C69+F69+I69+L69</f>
        <v>160</v>
      </c>
      <c r="P69" s="9">
        <f>D69+G69+J69+M69</f>
        <v>152</v>
      </c>
      <c r="Q69" s="9">
        <f t="shared" si="4"/>
        <v>95</v>
      </c>
    </row>
    <row r="70" spans="1:25" ht="15.75" x14ac:dyDescent="0.25">
      <c r="A70" s="2">
        <v>2072</v>
      </c>
      <c r="B70" s="1" t="s">
        <v>71</v>
      </c>
      <c r="C70" s="8">
        <v>42</v>
      </c>
      <c r="D70" s="8">
        <v>41</v>
      </c>
      <c r="E70" s="9">
        <f t="shared" si="0"/>
        <v>97.61904761904762</v>
      </c>
      <c r="F70" s="8">
        <v>43</v>
      </c>
      <c r="G70" s="8">
        <v>40</v>
      </c>
      <c r="H70" s="9">
        <f t="shared" si="1"/>
        <v>93.023255813953483</v>
      </c>
      <c r="I70" s="10">
        <v>36</v>
      </c>
      <c r="J70" s="8">
        <v>34</v>
      </c>
      <c r="K70" s="9">
        <f t="shared" si="2"/>
        <v>94.444444444444443</v>
      </c>
      <c r="L70" s="9">
        <v>42</v>
      </c>
      <c r="M70" s="9">
        <v>39</v>
      </c>
      <c r="N70" s="9">
        <f t="shared" si="3"/>
        <v>92.857142857142861</v>
      </c>
      <c r="O70" s="9">
        <f>C70+F70+I70+L70</f>
        <v>163</v>
      </c>
      <c r="P70" s="9">
        <f>D70+G70+J70+M70</f>
        <v>154</v>
      </c>
      <c r="Q70" s="9">
        <f t="shared" si="4"/>
        <v>94.478527607361968</v>
      </c>
    </row>
    <row r="71" spans="1:25" ht="15.75" x14ac:dyDescent="0.25">
      <c r="A71" s="2">
        <v>2073</v>
      </c>
      <c r="B71" s="1" t="s">
        <v>72</v>
      </c>
      <c r="C71" s="8">
        <v>42</v>
      </c>
      <c r="D71" s="8">
        <v>37</v>
      </c>
      <c r="E71" s="9">
        <f t="shared" ref="E71:E78" si="5">D71/C71*100</f>
        <v>88.095238095238088</v>
      </c>
      <c r="F71" s="8">
        <v>43</v>
      </c>
      <c r="G71" s="8">
        <v>36</v>
      </c>
      <c r="H71" s="9">
        <f t="shared" ref="H71:H78" si="6">G71/F71*100</f>
        <v>83.720930232558146</v>
      </c>
      <c r="I71" s="10">
        <v>36</v>
      </c>
      <c r="J71" s="8">
        <v>29</v>
      </c>
      <c r="K71" s="9">
        <f t="shared" ref="K71:K78" si="7">J71/I71*100</f>
        <v>80.555555555555557</v>
      </c>
      <c r="L71" s="9">
        <v>39</v>
      </c>
      <c r="M71" s="9">
        <v>36</v>
      </c>
      <c r="N71" s="9">
        <f t="shared" ref="N71:N78" si="8">M71/L71*100</f>
        <v>92.307692307692307</v>
      </c>
      <c r="O71" s="9">
        <f>C71+F71+I71+L71</f>
        <v>160</v>
      </c>
      <c r="P71" s="9">
        <f>D71+G71+J71+M71</f>
        <v>138</v>
      </c>
      <c r="Q71" s="9">
        <f t="shared" ref="Q71:Q78" si="9">P71/O71*100</f>
        <v>86.25</v>
      </c>
    </row>
    <row r="72" spans="1:25" ht="15.75" x14ac:dyDescent="0.25">
      <c r="A72" s="2">
        <v>2074</v>
      </c>
      <c r="B72" s="1" t="s">
        <v>73</v>
      </c>
      <c r="C72" s="8">
        <v>42</v>
      </c>
      <c r="D72" s="8">
        <v>40</v>
      </c>
      <c r="E72" s="9">
        <f t="shared" si="5"/>
        <v>95.238095238095227</v>
      </c>
      <c r="F72" s="8">
        <v>43</v>
      </c>
      <c r="G72" s="8">
        <f>25+13</f>
        <v>38</v>
      </c>
      <c r="H72" s="9">
        <f t="shared" si="6"/>
        <v>88.372093023255815</v>
      </c>
      <c r="I72" s="10">
        <v>36</v>
      </c>
      <c r="J72" s="8">
        <f>24+9</f>
        <v>33</v>
      </c>
      <c r="K72" s="9">
        <f t="shared" si="7"/>
        <v>91.666666666666657</v>
      </c>
      <c r="L72" s="9">
        <v>41</v>
      </c>
      <c r="M72" s="9">
        <v>40</v>
      </c>
      <c r="N72" s="9">
        <f t="shared" si="8"/>
        <v>97.560975609756099</v>
      </c>
      <c r="O72" s="9">
        <f>C72+F72+I72+L72</f>
        <v>162</v>
      </c>
      <c r="P72" s="9">
        <f>D72+G72+J72+M72</f>
        <v>151</v>
      </c>
      <c r="Q72" s="9">
        <f t="shared" si="9"/>
        <v>93.209876543209873</v>
      </c>
    </row>
    <row r="73" spans="1:25" ht="15.75" x14ac:dyDescent="0.25">
      <c r="A73" s="2">
        <v>2075</v>
      </c>
      <c r="B73" s="1" t="s">
        <v>74</v>
      </c>
      <c r="C73" s="8">
        <v>42</v>
      </c>
      <c r="D73" s="8">
        <v>40</v>
      </c>
      <c r="E73" s="9">
        <f t="shared" si="5"/>
        <v>95.238095238095227</v>
      </c>
      <c r="F73" s="8">
        <v>43</v>
      </c>
      <c r="G73" s="8">
        <v>38</v>
      </c>
      <c r="H73" s="9">
        <f t="shared" si="6"/>
        <v>88.372093023255815</v>
      </c>
      <c r="I73" s="10">
        <v>36</v>
      </c>
      <c r="J73" s="8">
        <v>33</v>
      </c>
      <c r="K73" s="9">
        <f t="shared" si="7"/>
        <v>91.666666666666657</v>
      </c>
      <c r="L73" s="9">
        <v>39</v>
      </c>
      <c r="M73" s="9">
        <v>38</v>
      </c>
      <c r="N73" s="9">
        <f t="shared" si="8"/>
        <v>97.435897435897431</v>
      </c>
      <c r="O73" s="9">
        <f>C73+F73+I73+L73</f>
        <v>160</v>
      </c>
      <c r="P73" s="9">
        <f>D73+G73+J73+M73</f>
        <v>149</v>
      </c>
      <c r="Q73" s="9">
        <f t="shared" si="9"/>
        <v>93.125</v>
      </c>
    </row>
    <row r="74" spans="1:25" ht="15.75" x14ac:dyDescent="0.25">
      <c r="A74" s="2">
        <v>2076</v>
      </c>
      <c r="B74" s="1" t="s">
        <v>75</v>
      </c>
      <c r="C74" s="8">
        <v>42</v>
      </c>
      <c r="D74" s="8">
        <v>39</v>
      </c>
      <c r="E74" s="9">
        <f t="shared" si="5"/>
        <v>92.857142857142861</v>
      </c>
      <c r="F74" s="8">
        <v>43</v>
      </c>
      <c r="G74" s="8">
        <v>36</v>
      </c>
      <c r="H74" s="9">
        <f t="shared" si="6"/>
        <v>83.720930232558146</v>
      </c>
      <c r="I74" s="10">
        <v>36</v>
      </c>
      <c r="J74" s="8">
        <v>33</v>
      </c>
      <c r="K74" s="9">
        <f t="shared" si="7"/>
        <v>91.666666666666657</v>
      </c>
      <c r="L74" s="9">
        <v>41</v>
      </c>
      <c r="M74" s="9">
        <v>35</v>
      </c>
      <c r="N74" s="9">
        <f t="shared" si="8"/>
        <v>85.365853658536579</v>
      </c>
      <c r="O74" s="9">
        <f>C74+F74+I74+L74</f>
        <v>162</v>
      </c>
      <c r="P74" s="9">
        <f>D74+G74+J74+M74</f>
        <v>143</v>
      </c>
      <c r="Q74" s="9">
        <f t="shared" si="9"/>
        <v>88.271604938271608</v>
      </c>
    </row>
    <row r="75" spans="1:25" ht="15.75" x14ac:dyDescent="0.25">
      <c r="A75" s="2">
        <v>2077</v>
      </c>
      <c r="B75" s="1" t="s">
        <v>76</v>
      </c>
      <c r="C75" s="8">
        <v>42</v>
      </c>
      <c r="D75" s="8">
        <v>41</v>
      </c>
      <c r="E75" s="9">
        <f t="shared" si="5"/>
        <v>97.61904761904762</v>
      </c>
      <c r="F75" s="8">
        <v>43</v>
      </c>
      <c r="G75" s="8">
        <v>40</v>
      </c>
      <c r="H75" s="9">
        <f t="shared" si="6"/>
        <v>93.023255813953483</v>
      </c>
      <c r="I75" s="10">
        <v>36</v>
      </c>
      <c r="J75" s="9">
        <v>34</v>
      </c>
      <c r="K75" s="9">
        <f t="shared" si="7"/>
        <v>94.444444444444443</v>
      </c>
      <c r="L75" s="9">
        <v>39</v>
      </c>
      <c r="M75" s="9">
        <v>37</v>
      </c>
      <c r="N75" s="9">
        <f t="shared" si="8"/>
        <v>94.871794871794862</v>
      </c>
      <c r="O75" s="9">
        <f>C75+F75+I75+L75</f>
        <v>160</v>
      </c>
      <c r="P75" s="9">
        <f>D75+G75+J75+M75</f>
        <v>152</v>
      </c>
      <c r="Q75" s="9">
        <f t="shared" si="9"/>
        <v>95</v>
      </c>
    </row>
    <row r="76" spans="1:25" ht="15.75" x14ac:dyDescent="0.25">
      <c r="A76" s="2">
        <v>2078</v>
      </c>
      <c r="B76" s="1" t="s">
        <v>77</v>
      </c>
      <c r="C76" s="8">
        <v>42</v>
      </c>
      <c r="D76" s="8">
        <v>40</v>
      </c>
      <c r="E76" s="9">
        <f t="shared" si="5"/>
        <v>95.238095238095227</v>
      </c>
      <c r="F76" s="8">
        <v>43</v>
      </c>
      <c r="G76" s="8">
        <v>41</v>
      </c>
      <c r="H76" s="9">
        <f t="shared" si="6"/>
        <v>95.348837209302332</v>
      </c>
      <c r="I76" s="10">
        <v>36</v>
      </c>
      <c r="J76" s="8">
        <v>33</v>
      </c>
      <c r="K76" s="9">
        <f t="shared" si="7"/>
        <v>91.666666666666657</v>
      </c>
      <c r="L76" s="9">
        <v>39</v>
      </c>
      <c r="M76" s="9">
        <v>37</v>
      </c>
      <c r="N76" s="9">
        <f t="shared" si="8"/>
        <v>94.871794871794862</v>
      </c>
      <c r="O76" s="9">
        <f>C76+F76+I76+L76</f>
        <v>160</v>
      </c>
      <c r="P76" s="9">
        <f>D76+G76+J76+M76</f>
        <v>151</v>
      </c>
      <c r="Q76" s="9">
        <f t="shared" si="9"/>
        <v>94.375</v>
      </c>
    </row>
    <row r="77" spans="1:25" ht="18.75" customHeight="1" x14ac:dyDescent="0.25">
      <c r="A77" s="2">
        <v>2079</v>
      </c>
      <c r="B77" s="1" t="s">
        <v>78</v>
      </c>
      <c r="C77" s="8">
        <v>42</v>
      </c>
      <c r="D77" s="8">
        <v>39</v>
      </c>
      <c r="E77" s="9">
        <f t="shared" si="5"/>
        <v>92.857142857142861</v>
      </c>
      <c r="F77" s="8">
        <v>43</v>
      </c>
      <c r="G77" s="8">
        <f>21+15</f>
        <v>36</v>
      </c>
      <c r="H77" s="9">
        <f t="shared" si="6"/>
        <v>83.720930232558146</v>
      </c>
      <c r="I77" s="10">
        <v>36</v>
      </c>
      <c r="J77" s="8">
        <f>15+17</f>
        <v>32</v>
      </c>
      <c r="K77" s="9">
        <f t="shared" si="7"/>
        <v>88.888888888888886</v>
      </c>
      <c r="L77" s="9">
        <v>41</v>
      </c>
      <c r="M77" s="9">
        <v>34</v>
      </c>
      <c r="N77" s="9">
        <f t="shared" si="8"/>
        <v>82.926829268292678</v>
      </c>
      <c r="O77" s="9">
        <f>C77+F77+I77+L77</f>
        <v>162</v>
      </c>
      <c r="P77" s="9">
        <f>D77+G77+J77+M77</f>
        <v>141</v>
      </c>
      <c r="Q77" s="9">
        <f t="shared" si="9"/>
        <v>87.037037037037038</v>
      </c>
    </row>
    <row r="78" spans="1:25" ht="15.75" x14ac:dyDescent="0.25">
      <c r="A78" s="2">
        <v>2080</v>
      </c>
      <c r="B78" s="1" t="s">
        <v>79</v>
      </c>
      <c r="C78" s="8">
        <v>42</v>
      </c>
      <c r="D78" s="8">
        <v>41</v>
      </c>
      <c r="E78" s="9">
        <f t="shared" si="5"/>
        <v>97.61904761904762</v>
      </c>
      <c r="F78" s="8">
        <v>43</v>
      </c>
      <c r="G78" s="8">
        <v>40</v>
      </c>
      <c r="H78" s="9">
        <f t="shared" si="6"/>
        <v>93.023255813953483</v>
      </c>
      <c r="I78" s="10">
        <v>36</v>
      </c>
      <c r="J78" s="8">
        <v>34</v>
      </c>
      <c r="K78" s="9">
        <f t="shared" si="7"/>
        <v>94.444444444444443</v>
      </c>
      <c r="L78" s="9">
        <v>42</v>
      </c>
      <c r="M78" s="9">
        <v>40</v>
      </c>
      <c r="N78" s="9">
        <f t="shared" si="8"/>
        <v>95.238095238095227</v>
      </c>
      <c r="O78" s="9">
        <f>C78+F78+I78+L78</f>
        <v>163</v>
      </c>
      <c r="P78" s="9">
        <f>D78+G78+J78+M78</f>
        <v>155</v>
      </c>
      <c r="Q78" s="9">
        <f t="shared" si="9"/>
        <v>95.092024539877301</v>
      </c>
    </row>
    <row r="79" spans="1:25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25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x14ac:dyDescent="0.25">
      <c r="A81" s="4"/>
      <c r="B81" s="4"/>
      <c r="C81" s="4"/>
      <c r="D81" s="4"/>
      <c r="E81" s="4"/>
      <c r="F81" s="4"/>
      <c r="G81" s="4"/>
      <c r="H81" s="4" t="s">
        <v>87</v>
      </c>
      <c r="I81" s="4"/>
      <c r="J81" s="4"/>
      <c r="K81" s="4"/>
      <c r="L81" s="4"/>
      <c r="M81" s="4"/>
      <c r="N81" s="4" t="s">
        <v>82</v>
      </c>
      <c r="O81" s="4"/>
      <c r="P81" s="4"/>
      <c r="Q81" s="4"/>
    </row>
    <row r="82" spans="1:17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x14ac:dyDescent="0.25">
      <c r="A83" s="3" t="s">
        <v>1</v>
      </c>
      <c r="B83" s="5" t="s">
        <v>89</v>
      </c>
      <c r="C83" s="12" t="s">
        <v>84</v>
      </c>
      <c r="D83" s="12"/>
      <c r="E83" s="12"/>
      <c r="F83" s="12"/>
      <c r="G83" s="12"/>
      <c r="H83" s="12"/>
      <c r="I83" s="12"/>
      <c r="J83" s="12"/>
      <c r="K83" s="12"/>
      <c r="L83" s="4"/>
      <c r="M83" s="4"/>
      <c r="N83" s="4"/>
      <c r="O83" s="4"/>
      <c r="P83" s="4"/>
      <c r="Q83" s="4"/>
    </row>
    <row r="84" spans="1:17" ht="15.75" x14ac:dyDescent="0.25">
      <c r="A84" s="3" t="s">
        <v>2</v>
      </c>
      <c r="B84" s="5" t="s">
        <v>90</v>
      </c>
      <c r="C84" s="13" t="s">
        <v>91</v>
      </c>
      <c r="D84" s="13"/>
      <c r="E84" s="13"/>
      <c r="F84" s="13"/>
      <c r="G84" s="13"/>
      <c r="H84" s="13"/>
      <c r="I84" s="13"/>
      <c r="J84" s="13"/>
      <c r="K84" s="13"/>
      <c r="L84" s="4"/>
      <c r="M84" s="4"/>
      <c r="N84" s="4"/>
      <c r="O84" s="4"/>
      <c r="P84" s="4"/>
      <c r="Q84" s="4"/>
    </row>
    <row r="85" spans="1:17" ht="15.75" x14ac:dyDescent="0.25">
      <c r="A85" s="3" t="s">
        <v>83</v>
      </c>
      <c r="B85" s="5" t="s">
        <v>92</v>
      </c>
      <c r="C85" s="13" t="s">
        <v>93</v>
      </c>
      <c r="D85" s="13"/>
      <c r="E85" s="13"/>
      <c r="F85" s="13"/>
      <c r="G85" s="13"/>
      <c r="H85" s="13"/>
      <c r="I85" s="13"/>
      <c r="J85" s="13"/>
      <c r="K85" s="13"/>
      <c r="L85" s="4"/>
      <c r="M85" s="4"/>
      <c r="N85" s="4"/>
      <c r="O85" s="4"/>
      <c r="P85" s="4"/>
      <c r="Q85" s="4"/>
    </row>
    <row r="86" spans="1:17" ht="15.75" x14ac:dyDescent="0.25">
      <c r="A86" s="3" t="s">
        <v>4</v>
      </c>
      <c r="B86" s="5" t="s">
        <v>86</v>
      </c>
      <c r="C86" s="13" t="s">
        <v>94</v>
      </c>
      <c r="D86" s="13"/>
      <c r="E86" s="13"/>
      <c r="F86" s="13"/>
      <c r="G86" s="13"/>
      <c r="H86" s="13"/>
      <c r="I86" s="13"/>
      <c r="J86" s="13"/>
      <c r="K86" s="13"/>
      <c r="L86" s="4"/>
      <c r="M86" s="4"/>
      <c r="N86" s="4"/>
      <c r="O86" s="4"/>
      <c r="P86" s="4"/>
      <c r="Q86" s="4"/>
    </row>
    <row r="87" spans="1:17" ht="15.75" x14ac:dyDescent="0.25">
      <c r="A87" s="3" t="s">
        <v>5</v>
      </c>
      <c r="B87" s="6" t="s">
        <v>95</v>
      </c>
      <c r="C87" s="13" t="s">
        <v>94</v>
      </c>
      <c r="D87" s="13"/>
      <c r="E87" s="13"/>
      <c r="F87" s="13"/>
      <c r="G87" s="13"/>
      <c r="H87" s="13"/>
      <c r="I87" s="13"/>
      <c r="J87" s="13"/>
      <c r="K87" s="13"/>
      <c r="L87" s="4"/>
      <c r="M87" s="4"/>
      <c r="N87" s="4"/>
      <c r="O87" s="4"/>
      <c r="P87" s="4"/>
      <c r="Q87" s="4"/>
    </row>
    <row r="88" spans="1:17" ht="15.75" x14ac:dyDescent="0.25">
      <c r="A88" s="3"/>
      <c r="B88" s="3" t="s">
        <v>100</v>
      </c>
      <c r="C88" s="13" t="s">
        <v>96</v>
      </c>
      <c r="D88" s="13"/>
      <c r="E88" s="13"/>
      <c r="F88" s="13"/>
      <c r="G88" s="13"/>
      <c r="H88" s="13"/>
      <c r="I88" s="13"/>
      <c r="J88" s="13"/>
      <c r="K88" s="13"/>
      <c r="L88" s="4"/>
      <c r="M88" s="4"/>
      <c r="N88" s="4"/>
      <c r="O88" s="4"/>
      <c r="P88" s="4"/>
      <c r="Q88" s="4"/>
    </row>
    <row r="89" spans="1:17" ht="15.75" x14ac:dyDescent="0.25">
      <c r="A89" s="3"/>
      <c r="B89" s="3" t="s">
        <v>97</v>
      </c>
      <c r="C89" s="13" t="s">
        <v>98</v>
      </c>
      <c r="D89" s="13"/>
      <c r="E89" s="13"/>
      <c r="F89" s="13"/>
      <c r="G89" s="13"/>
      <c r="H89" s="13"/>
      <c r="I89" s="13"/>
      <c r="J89" s="13"/>
      <c r="K89" s="13"/>
      <c r="L89" s="4"/>
      <c r="M89" s="4"/>
      <c r="N89" s="4"/>
      <c r="O89" s="4"/>
      <c r="P89" s="4"/>
      <c r="Q89" s="4"/>
    </row>
  </sheetData>
  <sortState xmlns:xlrd2="http://schemas.microsoft.com/office/spreadsheetml/2017/richdata2" ref="A6:Q78">
    <sortCondition ref="A6:A78"/>
  </sortState>
  <mergeCells count="13">
    <mergeCell ref="A1:Q1"/>
    <mergeCell ref="C4:E4"/>
    <mergeCell ref="F4:H4"/>
    <mergeCell ref="I4:K4"/>
    <mergeCell ref="L4:N4"/>
    <mergeCell ref="O4:Q4"/>
    <mergeCell ref="C83:K83"/>
    <mergeCell ref="C89:K89"/>
    <mergeCell ref="C84:K84"/>
    <mergeCell ref="C85:K85"/>
    <mergeCell ref="C86:K86"/>
    <mergeCell ref="C87:K87"/>
    <mergeCell ref="C88:K88"/>
  </mergeCells>
  <pageMargins left="0.37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attendance 4th yr</vt:lpstr>
      <vt:lpstr>'attendance 4th yr'!OLE_LINK1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Kanwaljit</dc:creator>
  <cp:lastModifiedBy>hp</cp:lastModifiedBy>
  <cp:lastPrinted>2024-05-07T10:51:27Z</cp:lastPrinted>
  <dcterms:created xsi:type="dcterms:W3CDTF">2022-09-29T08:53:10Z</dcterms:created>
  <dcterms:modified xsi:type="dcterms:W3CDTF">2024-05-07T10:51:43Z</dcterms:modified>
</cp:coreProperties>
</file>